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32760" yWindow="32760" windowWidth="7650" windowHeight="8970" tabRatio="808" activeTab="8"/>
  </bookViews>
  <sheets>
    <sheet name="NDPL" sheetId="1" r:id="rId1"/>
    <sheet name="BRPL" sheetId="3" r:id="rId2"/>
    <sheet name="BYPL" sheetId="2" r:id="rId3"/>
    <sheet name="NDMC" sheetId="4" r:id="rId4"/>
    <sheet name="MES" sheetId="5" r:id="rId5"/>
    <sheet name="Railway" sheetId="11" r:id="rId6"/>
    <sheet name="ROHTAK ROAD" sheetId="6" r:id="rId7"/>
    <sheet name="STEPPED UP GENCO" sheetId="7" r:id="rId8"/>
    <sheet name="FINAL EX. SUMMARY" sheetId="8" r:id="rId9"/>
    <sheet name="Sheet2" sheetId="12" r:id="rId10"/>
  </sheets>
  <externalReferences>
    <externalReference r:id="rId11"/>
    <externalReference r:id="rId12"/>
  </externalReferences>
  <definedNames>
    <definedName name="_xlnm._FilterDatabase" localSheetId="0" hidden="1">NDPL!$A$7:$P$34</definedName>
    <definedName name="_xlnm.Print_Area" localSheetId="1">BRPL!$A$1:$Q$216</definedName>
    <definedName name="_xlnm.Print_Area" localSheetId="2">BYPL!$A$1:$Q$186</definedName>
    <definedName name="_xlnm.Print_Area" localSheetId="8">'FINAL EX. SUMMARY'!$A$1:$Q$41</definedName>
    <definedName name="_xlnm.Print_Area" localSheetId="4">MES!$A$1:$Q$56</definedName>
    <definedName name="_xlnm.Print_Area" localSheetId="3">NDMC!$A$1:$U$86</definedName>
    <definedName name="_xlnm.Print_Area" localSheetId="0">NDPL!$A$1:$Q$181</definedName>
    <definedName name="_xlnm.Print_Area" localSheetId="6">'ROHTAK ROAD'!$A$1:$Q$44</definedName>
  </definedNames>
  <calcPr calcId="124519"/>
</workbook>
</file>

<file path=xl/calcChain.xml><?xml version="1.0" encoding="utf-8"?>
<calcChain xmlns="http://schemas.openxmlformats.org/spreadsheetml/2006/main">
  <c r="I20" i="1"/>
  <c r="J20"/>
  <c r="K20"/>
  <c r="I19"/>
  <c r="J19"/>
  <c r="K19"/>
  <c r="M137" i="2"/>
  <c r="L137"/>
  <c r="N137"/>
  <c r="O137"/>
  <c r="P137"/>
  <c r="P155"/>
  <c r="P163"/>
  <c r="H137"/>
  <c r="G137"/>
  <c r="I137"/>
  <c r="J137"/>
  <c r="K137"/>
  <c r="K155"/>
  <c r="K163"/>
  <c r="M15" i="11"/>
  <c r="L15"/>
  <c r="N15"/>
  <c r="O15"/>
  <c r="P15"/>
  <c r="P32"/>
  <c r="H15"/>
  <c r="G15"/>
  <c r="I15"/>
  <c r="J15"/>
  <c r="K15"/>
  <c r="K32"/>
  <c r="I94" i="3"/>
  <c r="J94"/>
  <c r="K94"/>
  <c r="I131" i="1"/>
  <c r="J131"/>
  <c r="K131"/>
  <c r="I29" i="6"/>
  <c r="J29"/>
  <c r="K29"/>
  <c r="I58" i="4"/>
  <c r="J58"/>
  <c r="K58"/>
  <c r="I37"/>
  <c r="J37"/>
  <c r="K37"/>
  <c r="I148" i="3"/>
  <c r="J148"/>
  <c r="K148"/>
  <c r="I142"/>
  <c r="J142"/>
  <c r="K142"/>
  <c r="N142" i="2"/>
  <c r="O142"/>
  <c r="P142"/>
  <c r="I142"/>
  <c r="J142"/>
  <c r="K142"/>
  <c r="I20" i="11"/>
  <c r="J20"/>
  <c r="K20"/>
  <c r="N138" i="2"/>
  <c r="O138"/>
  <c r="P138"/>
  <c r="I138"/>
  <c r="J138"/>
  <c r="K138"/>
  <c r="N180" i="3"/>
  <c r="O180"/>
  <c r="P180"/>
  <c r="I182"/>
  <c r="J182"/>
  <c r="K182"/>
  <c r="I27" i="11"/>
  <c r="J27"/>
  <c r="K27"/>
  <c r="I154" i="2"/>
  <c r="J154"/>
  <c r="K154"/>
  <c r="N40" i="4"/>
  <c r="O40"/>
  <c r="P40"/>
  <c r="N34" i="2"/>
  <c r="O34"/>
  <c r="P34"/>
  <c r="N44"/>
  <c r="O44"/>
  <c r="P44"/>
  <c r="N80"/>
  <c r="O80"/>
  <c r="P80"/>
  <c r="N40"/>
  <c r="O40"/>
  <c r="P40"/>
  <c r="I40"/>
  <c r="J40"/>
  <c r="K40"/>
  <c r="I100" i="3"/>
  <c r="J100"/>
  <c r="K100"/>
  <c r="I140" i="1"/>
  <c r="J140"/>
  <c r="K140"/>
  <c r="N50" i="3"/>
  <c r="O50"/>
  <c r="P50"/>
  <c r="I50"/>
  <c r="J50"/>
  <c r="K50"/>
  <c r="N14" i="1"/>
  <c r="O14"/>
  <c r="P14"/>
  <c r="I14"/>
  <c r="J14"/>
  <c r="K14"/>
  <c r="I159" i="3"/>
  <c r="J159"/>
  <c r="K159"/>
  <c r="N76" i="1"/>
  <c r="O76"/>
  <c r="P76"/>
  <c r="I76"/>
  <c r="J76"/>
  <c r="K76"/>
  <c r="I24" i="3"/>
  <c r="J24"/>
  <c r="K24"/>
  <c r="I34"/>
  <c r="J34"/>
  <c r="K34"/>
  <c r="I83" i="2"/>
  <c r="J83"/>
  <c r="K83"/>
  <c r="I49"/>
  <c r="J49"/>
  <c r="K49"/>
  <c r="I135" i="1"/>
  <c r="J135"/>
  <c r="K135"/>
  <c r="I123" i="2"/>
  <c r="J123"/>
  <c r="K123"/>
  <c r="N44" i="1"/>
  <c r="O44"/>
  <c r="P44"/>
  <c r="I87"/>
  <c r="J87"/>
  <c r="K87"/>
  <c r="I89"/>
  <c r="J89"/>
  <c r="K89"/>
  <c r="I25" i="7"/>
  <c r="J25"/>
  <c r="K25"/>
  <c r="K26"/>
  <c r="I179" i="3"/>
  <c r="J179"/>
  <c r="K179"/>
  <c r="I178"/>
  <c r="J178"/>
  <c r="K178"/>
  <c r="N152" i="2"/>
  <c r="O152"/>
  <c r="P152"/>
  <c r="N150"/>
  <c r="O150"/>
  <c r="P150"/>
  <c r="I153"/>
  <c r="J153"/>
  <c r="K153"/>
  <c r="I152"/>
  <c r="J152"/>
  <c r="K152"/>
  <c r="I151"/>
  <c r="J151"/>
  <c r="K151"/>
  <c r="I149"/>
  <c r="J149"/>
  <c r="K149"/>
  <c r="N29" i="11"/>
  <c r="O29"/>
  <c r="P29"/>
  <c r="N22"/>
  <c r="O22"/>
  <c r="P22"/>
  <c r="I30"/>
  <c r="J30"/>
  <c r="K30"/>
  <c r="I26"/>
  <c r="J26"/>
  <c r="K26"/>
  <c r="I24"/>
  <c r="J24"/>
  <c r="K24"/>
  <c r="I21"/>
  <c r="J21"/>
  <c r="K21"/>
  <c r="N43" i="3"/>
  <c r="O43"/>
  <c r="P43"/>
  <c r="I43"/>
  <c r="J43"/>
  <c r="K43"/>
  <c r="I133" i="1"/>
  <c r="J133"/>
  <c r="K133"/>
  <c r="N35" i="3"/>
  <c r="O35"/>
  <c r="P35"/>
  <c r="I145" i="2"/>
  <c r="J145"/>
  <c r="K145"/>
  <c r="I144"/>
  <c r="J144"/>
  <c r="K144"/>
  <c r="I115" i="1"/>
  <c r="J115"/>
  <c r="K115"/>
  <c r="N114"/>
  <c r="O114"/>
  <c r="P114"/>
  <c r="I114"/>
  <c r="J114"/>
  <c r="K114"/>
  <c r="N25" i="5"/>
  <c r="O25"/>
  <c r="P25"/>
  <c r="N33" i="2"/>
  <c r="O33"/>
  <c r="P33"/>
  <c r="N31"/>
  <c r="O31"/>
  <c r="P31"/>
  <c r="N33" i="1"/>
  <c r="O33"/>
  <c r="P33"/>
  <c r="N59" i="2"/>
  <c r="O59"/>
  <c r="P59"/>
  <c r="I59"/>
  <c r="J59"/>
  <c r="K59"/>
  <c r="N58"/>
  <c r="O58"/>
  <c r="P58"/>
  <c r="I58"/>
  <c r="J58"/>
  <c r="K58"/>
  <c r="N72" i="4"/>
  <c r="O72"/>
  <c r="P72"/>
  <c r="N9" i="2"/>
  <c r="O9"/>
  <c r="P9"/>
  <c r="N60" i="1"/>
  <c r="O60"/>
  <c r="P60"/>
  <c r="N133" i="2"/>
  <c r="O133"/>
  <c r="P133"/>
  <c r="I133"/>
  <c r="J133"/>
  <c r="K133"/>
  <c r="N107"/>
  <c r="O107"/>
  <c r="P107"/>
  <c r="N39"/>
  <c r="O39"/>
  <c r="P39"/>
  <c r="N166" i="3"/>
  <c r="O166"/>
  <c r="P166"/>
  <c r="N16"/>
  <c r="O16"/>
  <c r="P16"/>
  <c r="N148" i="1"/>
  <c r="O148"/>
  <c r="P148"/>
  <c r="N94"/>
  <c r="O94"/>
  <c r="P94"/>
  <c r="N83"/>
  <c r="O83"/>
  <c r="P83"/>
  <c r="N15"/>
  <c r="O15"/>
  <c r="P15"/>
  <c r="N61" i="7"/>
  <c r="O61"/>
  <c r="P61"/>
  <c r="P65"/>
  <c r="I61"/>
  <c r="J61"/>
  <c r="K61"/>
  <c r="N21" i="2"/>
  <c r="O21"/>
  <c r="P21"/>
  <c r="N112" i="1"/>
  <c r="O112"/>
  <c r="P112"/>
  <c r="I112"/>
  <c r="N176" i="3"/>
  <c r="O176"/>
  <c r="P176"/>
  <c r="N52"/>
  <c r="O52"/>
  <c r="P52"/>
  <c r="N38" i="7"/>
  <c r="O38"/>
  <c r="P38"/>
  <c r="I135" i="2"/>
  <c r="J135"/>
  <c r="K135"/>
  <c r="N96" i="1"/>
  <c r="O96"/>
  <c r="P96"/>
  <c r="N50" i="7"/>
  <c r="O50"/>
  <c r="P50"/>
  <c r="P51"/>
  <c r="N37"/>
  <c r="O37"/>
  <c r="P37"/>
  <c r="N173" i="3"/>
  <c r="O173"/>
  <c r="P173"/>
  <c r="N13" i="11"/>
  <c r="O13"/>
  <c r="P13"/>
  <c r="N72" i="2"/>
  <c r="O72"/>
  <c r="P72"/>
  <c r="N74"/>
  <c r="O74"/>
  <c r="P74"/>
  <c r="I74"/>
  <c r="J74"/>
  <c r="K74"/>
  <c r="N84"/>
  <c r="O84"/>
  <c r="P84"/>
  <c r="N112" i="3"/>
  <c r="O112"/>
  <c r="P112"/>
  <c r="N104" i="2"/>
  <c r="O104"/>
  <c r="P104"/>
  <c r="I104"/>
  <c r="J104"/>
  <c r="K104"/>
  <c r="N85" i="3"/>
  <c r="O85"/>
  <c r="P85"/>
  <c r="I85"/>
  <c r="J85"/>
  <c r="K85"/>
  <c r="N84"/>
  <c r="O84"/>
  <c r="P84"/>
  <c r="I84"/>
  <c r="J84"/>
  <c r="K84"/>
  <c r="N50" i="1"/>
  <c r="O50"/>
  <c r="P50"/>
  <c r="I50"/>
  <c r="J50"/>
  <c r="K50"/>
  <c r="N42"/>
  <c r="O42"/>
  <c r="P42"/>
  <c r="I42"/>
  <c r="J42"/>
  <c r="K42"/>
  <c r="I17" i="5"/>
  <c r="J17"/>
  <c r="K17"/>
  <c r="I134" i="3"/>
  <c r="J134"/>
  <c r="K134"/>
  <c r="I31" i="6"/>
  <c r="J31"/>
  <c r="K31"/>
  <c r="I14" i="2"/>
  <c r="J14"/>
  <c r="K14"/>
  <c r="N23" i="4"/>
  <c r="O23"/>
  <c r="P23"/>
  <c r="I23"/>
  <c r="J23"/>
  <c r="K23"/>
  <c r="N98" i="3"/>
  <c r="O98"/>
  <c r="P98"/>
  <c r="I130" i="1"/>
  <c r="J130"/>
  <c r="K130"/>
  <c r="I132" i="3"/>
  <c r="J132"/>
  <c r="K132"/>
  <c r="N69" i="4"/>
  <c r="O69"/>
  <c r="P69"/>
  <c r="N14" i="3"/>
  <c r="O14"/>
  <c r="P14"/>
  <c r="I68" i="4"/>
  <c r="J68"/>
  <c r="K68"/>
  <c r="N102" i="3"/>
  <c r="O102"/>
  <c r="P102"/>
  <c r="I102"/>
  <c r="J102"/>
  <c r="K102"/>
  <c r="N27"/>
  <c r="O27"/>
  <c r="P27"/>
  <c r="I27"/>
  <c r="I164"/>
  <c r="J164"/>
  <c r="K164"/>
  <c r="N81" i="1"/>
  <c r="O81"/>
  <c r="P81"/>
  <c r="I18" i="11"/>
  <c r="J18"/>
  <c r="K18"/>
  <c r="I140" i="2"/>
  <c r="J140"/>
  <c r="K140"/>
  <c r="I141"/>
  <c r="J141"/>
  <c r="K141"/>
  <c r="N152" i="3"/>
  <c r="O152"/>
  <c r="P152"/>
  <c r="N41" i="4"/>
  <c r="O41"/>
  <c r="P41"/>
  <c r="N26" i="2"/>
  <c r="O26"/>
  <c r="P26"/>
  <c r="I26"/>
  <c r="J26"/>
  <c r="K26"/>
  <c r="N24" i="4"/>
  <c r="O24"/>
  <c r="P24"/>
  <c r="N12" i="2"/>
  <c r="O12"/>
  <c r="P12"/>
  <c r="N15" i="6"/>
  <c r="O15"/>
  <c r="P15"/>
  <c r="I15"/>
  <c r="J15"/>
  <c r="K15"/>
  <c r="I74" i="3"/>
  <c r="J74"/>
  <c r="K74"/>
  <c r="I81"/>
  <c r="J81"/>
  <c r="K81"/>
  <c r="N100" i="1"/>
  <c r="O100"/>
  <c r="P100"/>
  <c r="N11" i="2"/>
  <c r="O11"/>
  <c r="P11"/>
  <c r="I11"/>
  <c r="J11"/>
  <c r="K11"/>
  <c r="N35"/>
  <c r="O35"/>
  <c r="P35"/>
  <c r="N25" i="3"/>
  <c r="O25"/>
  <c r="P25"/>
  <c r="N78" i="2"/>
  <c r="O78"/>
  <c r="P78"/>
  <c r="N58" i="1"/>
  <c r="O58"/>
  <c r="P58"/>
  <c r="N119" i="2"/>
  <c r="O119"/>
  <c r="P119"/>
  <c r="I119"/>
  <c r="J119"/>
  <c r="K119"/>
  <c r="N15" i="3"/>
  <c r="O15"/>
  <c r="P15"/>
  <c r="P2" i="7"/>
  <c r="G5"/>
  <c r="H5"/>
  <c r="L5"/>
  <c r="M5"/>
  <c r="I10"/>
  <c r="J10"/>
  <c r="K10"/>
  <c r="N10"/>
  <c r="O10"/>
  <c r="P10"/>
  <c r="P12"/>
  <c r="P2" i="6"/>
  <c r="G5"/>
  <c r="H5"/>
  <c r="L5"/>
  <c r="M5"/>
  <c r="I17"/>
  <c r="J17"/>
  <c r="K17"/>
  <c r="I28"/>
  <c r="J28"/>
  <c r="K28"/>
  <c r="I34"/>
  <c r="J34"/>
  <c r="K34"/>
  <c r="N34"/>
  <c r="O34"/>
  <c r="P34"/>
  <c r="I37"/>
  <c r="J37"/>
  <c r="K37"/>
  <c r="N37"/>
  <c r="O37"/>
  <c r="P37"/>
  <c r="P2" i="11"/>
  <c r="G5"/>
  <c r="H5"/>
  <c r="L5"/>
  <c r="M5"/>
  <c r="I10"/>
  <c r="J10"/>
  <c r="K10"/>
  <c r="I11"/>
  <c r="J11"/>
  <c r="K11"/>
  <c r="P2" i="5"/>
  <c r="G5"/>
  <c r="H5"/>
  <c r="L5"/>
  <c r="M5"/>
  <c r="N10"/>
  <c r="O10"/>
  <c r="P10"/>
  <c r="I11"/>
  <c r="J11"/>
  <c r="K11"/>
  <c r="N14"/>
  <c r="O14"/>
  <c r="P14"/>
  <c r="N15"/>
  <c r="O15"/>
  <c r="P15"/>
  <c r="N27"/>
  <c r="O27"/>
  <c r="P27"/>
  <c r="N29"/>
  <c r="O29"/>
  <c r="P29"/>
  <c r="N30"/>
  <c r="O30"/>
  <c r="P30"/>
  <c r="Q1" i="4"/>
  <c r="G5"/>
  <c r="G66"/>
  <c r="L66" s="1"/>
  <c r="H5"/>
  <c r="H66"/>
  <c r="M66" s="1"/>
  <c r="L5"/>
  <c r="M5"/>
  <c r="N18"/>
  <c r="O18"/>
  <c r="P18"/>
  <c r="N25"/>
  <c r="O25"/>
  <c r="P25"/>
  <c r="N26"/>
  <c r="O26"/>
  <c r="P26"/>
  <c r="N34"/>
  <c r="O34"/>
  <c r="P34"/>
  <c r="N35"/>
  <c r="O35"/>
  <c r="P35"/>
  <c r="N36"/>
  <c r="O36"/>
  <c r="P36"/>
  <c r="N42"/>
  <c r="O42"/>
  <c r="P42"/>
  <c r="Q44"/>
  <c r="I48"/>
  <c r="J48"/>
  <c r="K48"/>
  <c r="N48"/>
  <c r="O48"/>
  <c r="P48"/>
  <c r="N50"/>
  <c r="O50"/>
  <c r="P50"/>
  <c r="I53"/>
  <c r="J53"/>
  <c r="K53"/>
  <c r="N53"/>
  <c r="O53"/>
  <c r="P53"/>
  <c r="N56"/>
  <c r="O56"/>
  <c r="P56"/>
  <c r="I57"/>
  <c r="J57"/>
  <c r="K57"/>
  <c r="N57"/>
  <c r="O57"/>
  <c r="P57"/>
  <c r="P1" i="3"/>
  <c r="G5"/>
  <c r="H5"/>
  <c r="L5"/>
  <c r="M5"/>
  <c r="N8"/>
  <c r="O8"/>
  <c r="P8"/>
  <c r="I9"/>
  <c r="J9"/>
  <c r="K9"/>
  <c r="N9"/>
  <c r="O9"/>
  <c r="P9"/>
  <c r="N11"/>
  <c r="O11"/>
  <c r="P11"/>
  <c r="I12"/>
  <c r="J12"/>
  <c r="K12"/>
  <c r="N12"/>
  <c r="O12"/>
  <c r="P12"/>
  <c r="N13"/>
  <c r="O13"/>
  <c r="P13"/>
  <c r="I17"/>
  <c r="J17"/>
  <c r="K17"/>
  <c r="N17"/>
  <c r="O17"/>
  <c r="P17"/>
  <c r="N19"/>
  <c r="O19"/>
  <c r="P19"/>
  <c r="I20"/>
  <c r="J20"/>
  <c r="K20"/>
  <c r="N20"/>
  <c r="O20"/>
  <c r="P20"/>
  <c r="N21"/>
  <c r="O21"/>
  <c r="P21"/>
  <c r="I26"/>
  <c r="J26"/>
  <c r="K26"/>
  <c r="N26"/>
  <c r="O26"/>
  <c r="P26"/>
  <c r="N30"/>
  <c r="O30"/>
  <c r="P30"/>
  <c r="I33"/>
  <c r="J33"/>
  <c r="K33"/>
  <c r="N33"/>
  <c r="O33"/>
  <c r="P33"/>
  <c r="I37"/>
  <c r="J37"/>
  <c r="K37"/>
  <c r="N37"/>
  <c r="O37"/>
  <c r="P37"/>
  <c r="I40"/>
  <c r="J40"/>
  <c r="K40"/>
  <c r="N40"/>
  <c r="O40"/>
  <c r="P40"/>
  <c r="N45"/>
  <c r="O45"/>
  <c r="P45"/>
  <c r="I49"/>
  <c r="J49"/>
  <c r="K49"/>
  <c r="N49"/>
  <c r="O49"/>
  <c r="P49"/>
  <c r="N55"/>
  <c r="O55"/>
  <c r="P55"/>
  <c r="I56"/>
  <c r="J56"/>
  <c r="K56"/>
  <c r="N56"/>
  <c r="O56"/>
  <c r="P56"/>
  <c r="P57"/>
  <c r="I60"/>
  <c r="J60"/>
  <c r="K60"/>
  <c r="I64"/>
  <c r="J64"/>
  <c r="K64"/>
  <c r="N64"/>
  <c r="O64"/>
  <c r="P64"/>
  <c r="I66"/>
  <c r="J66"/>
  <c r="K66"/>
  <c r="N66"/>
  <c r="O66"/>
  <c r="P66"/>
  <c r="I68"/>
  <c r="J68"/>
  <c r="K68"/>
  <c r="N68"/>
  <c r="O68"/>
  <c r="P68"/>
  <c r="I69"/>
  <c r="J69"/>
  <c r="K69"/>
  <c r="I75"/>
  <c r="J75"/>
  <c r="K75"/>
  <c r="N75"/>
  <c r="O75"/>
  <c r="P75"/>
  <c r="I76"/>
  <c r="J76"/>
  <c r="K76"/>
  <c r="N76"/>
  <c r="O76"/>
  <c r="P76"/>
  <c r="I78"/>
  <c r="J78"/>
  <c r="K78"/>
  <c r="N78"/>
  <c r="O78"/>
  <c r="P78"/>
  <c r="N79"/>
  <c r="O79"/>
  <c r="P79"/>
  <c r="I80"/>
  <c r="J80"/>
  <c r="K80"/>
  <c r="N80"/>
  <c r="O80"/>
  <c r="P80"/>
  <c r="N81"/>
  <c r="O81"/>
  <c r="P81"/>
  <c r="I91"/>
  <c r="J91"/>
  <c r="K91"/>
  <c r="I96"/>
  <c r="J96"/>
  <c r="K96"/>
  <c r="N96"/>
  <c r="O96"/>
  <c r="P96"/>
  <c r="I103"/>
  <c r="J103"/>
  <c r="K103"/>
  <c r="N103"/>
  <c r="O103"/>
  <c r="P103"/>
  <c r="I108"/>
  <c r="J108"/>
  <c r="K108"/>
  <c r="N108"/>
  <c r="O108"/>
  <c r="P108"/>
  <c r="I109"/>
  <c r="J109"/>
  <c r="K109"/>
  <c r="N110"/>
  <c r="O110"/>
  <c r="P110"/>
  <c r="I111"/>
  <c r="J111"/>
  <c r="K111"/>
  <c r="N111"/>
  <c r="O111"/>
  <c r="P111"/>
  <c r="I119"/>
  <c r="J119"/>
  <c r="K119"/>
  <c r="N119"/>
  <c r="O119"/>
  <c r="P119"/>
  <c r="I121"/>
  <c r="J121"/>
  <c r="K121"/>
  <c r="N121"/>
  <c r="O121"/>
  <c r="P121"/>
  <c r="Q125"/>
  <c r="G126"/>
  <c r="H126"/>
  <c r="L126"/>
  <c r="M126"/>
  <c r="I129"/>
  <c r="J129"/>
  <c r="K129"/>
  <c r="N133"/>
  <c r="O133"/>
  <c r="P133"/>
  <c r="I135"/>
  <c r="J135"/>
  <c r="K135"/>
  <c r="N135"/>
  <c r="O135"/>
  <c r="P135"/>
  <c r="I139"/>
  <c r="J139"/>
  <c r="K139"/>
  <c r="N139"/>
  <c r="O139"/>
  <c r="P139"/>
  <c r="I140"/>
  <c r="J140"/>
  <c r="K140"/>
  <c r="N140"/>
  <c r="O140"/>
  <c r="P140"/>
  <c r="I141"/>
  <c r="J141"/>
  <c r="K141"/>
  <c r="N141"/>
  <c r="O141"/>
  <c r="P141"/>
  <c r="I143"/>
  <c r="J143"/>
  <c r="K143"/>
  <c r="N143"/>
  <c r="O143"/>
  <c r="P143"/>
  <c r="I146"/>
  <c r="J146"/>
  <c r="K146"/>
  <c r="N146"/>
  <c r="O146"/>
  <c r="P146"/>
  <c r="I147"/>
  <c r="J147"/>
  <c r="K147"/>
  <c r="N147"/>
  <c r="O147"/>
  <c r="P147"/>
  <c r="I153"/>
  <c r="J153"/>
  <c r="K153"/>
  <c r="N153"/>
  <c r="O153"/>
  <c r="P153"/>
  <c r="I155"/>
  <c r="J155"/>
  <c r="K155"/>
  <c r="N155"/>
  <c r="O155"/>
  <c r="P155"/>
  <c r="I160"/>
  <c r="J160"/>
  <c r="K160"/>
  <c r="N160"/>
  <c r="O160"/>
  <c r="P160"/>
  <c r="I161"/>
  <c r="J161"/>
  <c r="K161"/>
  <c r="N161"/>
  <c r="O161"/>
  <c r="P161"/>
  <c r="N163"/>
  <c r="O163"/>
  <c r="P163"/>
  <c r="I165"/>
  <c r="J165"/>
  <c r="K165"/>
  <c r="N165"/>
  <c r="O165"/>
  <c r="P165"/>
  <c r="I167"/>
  <c r="J167"/>
  <c r="K167"/>
  <c r="N167"/>
  <c r="O167"/>
  <c r="P167"/>
  <c r="I168"/>
  <c r="J168"/>
  <c r="K168"/>
  <c r="K185"/>
  <c r="K195"/>
  <c r="N168"/>
  <c r="O168"/>
  <c r="P168"/>
  <c r="P185"/>
  <c r="P195"/>
  <c r="I171"/>
  <c r="J171"/>
  <c r="K171"/>
  <c r="N171"/>
  <c r="O171"/>
  <c r="P171"/>
  <c r="N175"/>
  <c r="O175"/>
  <c r="P175"/>
  <c r="Q188"/>
  <c r="Q2" i="2"/>
  <c r="G5"/>
  <c r="H5"/>
  <c r="L5"/>
  <c r="M5"/>
  <c r="I8"/>
  <c r="J8"/>
  <c r="K8"/>
  <c r="N8"/>
  <c r="O8"/>
  <c r="P8"/>
  <c r="I10"/>
  <c r="J10"/>
  <c r="K10"/>
  <c r="N10"/>
  <c r="O10"/>
  <c r="P10"/>
  <c r="I13"/>
  <c r="J13"/>
  <c r="K13"/>
  <c r="N13"/>
  <c r="O13"/>
  <c r="P13"/>
  <c r="I18"/>
  <c r="J18"/>
  <c r="K18"/>
  <c r="N18"/>
  <c r="O18"/>
  <c r="P18"/>
  <c r="I19"/>
  <c r="J19"/>
  <c r="K19"/>
  <c r="N19"/>
  <c r="O19"/>
  <c r="P19"/>
  <c r="I20"/>
  <c r="J20"/>
  <c r="K20"/>
  <c r="N20"/>
  <c r="O20"/>
  <c r="P20"/>
  <c r="I22"/>
  <c r="J22"/>
  <c r="K22"/>
  <c r="N22"/>
  <c r="O22"/>
  <c r="P22"/>
  <c r="I23"/>
  <c r="J23"/>
  <c r="K23"/>
  <c r="N23"/>
  <c r="O23"/>
  <c r="P23"/>
  <c r="I24"/>
  <c r="J24"/>
  <c r="K24"/>
  <c r="N24"/>
  <c r="O24"/>
  <c r="P24"/>
  <c r="I25"/>
  <c r="J25"/>
  <c r="K25"/>
  <c r="N25"/>
  <c r="O25"/>
  <c r="P25"/>
  <c r="I27"/>
  <c r="J27"/>
  <c r="K27"/>
  <c r="N27"/>
  <c r="O27"/>
  <c r="P27"/>
  <c r="I29"/>
  <c r="J29"/>
  <c r="K29"/>
  <c r="N29"/>
  <c r="O29"/>
  <c r="P29"/>
  <c r="I30"/>
  <c r="J30"/>
  <c r="K30"/>
  <c r="N30"/>
  <c r="O30"/>
  <c r="P30"/>
  <c r="N37"/>
  <c r="O37"/>
  <c r="P37"/>
  <c r="I41"/>
  <c r="J41"/>
  <c r="K41"/>
  <c r="N41"/>
  <c r="O41"/>
  <c r="P41"/>
  <c r="I42"/>
  <c r="J42"/>
  <c r="K42"/>
  <c r="N42"/>
  <c r="O42"/>
  <c r="P42"/>
  <c r="I45"/>
  <c r="J45"/>
  <c r="K45"/>
  <c r="N45"/>
  <c r="O45"/>
  <c r="P45"/>
  <c r="I50"/>
  <c r="J50"/>
  <c r="K50"/>
  <c r="N50"/>
  <c r="O50"/>
  <c r="P50"/>
  <c r="N53"/>
  <c r="O53"/>
  <c r="P53"/>
  <c r="I55"/>
  <c r="J55"/>
  <c r="K55"/>
  <c r="N55"/>
  <c r="O55"/>
  <c r="P55"/>
  <c r="I56"/>
  <c r="J56"/>
  <c r="K56"/>
  <c r="N56"/>
  <c r="O56"/>
  <c r="P56"/>
  <c r="Q65"/>
  <c r="G69"/>
  <c r="H69"/>
  <c r="L69"/>
  <c r="M69"/>
  <c r="N77"/>
  <c r="O77"/>
  <c r="P77"/>
  <c r="I86"/>
  <c r="J86"/>
  <c r="K86"/>
  <c r="N86"/>
  <c r="O86"/>
  <c r="P86"/>
  <c r="I88"/>
  <c r="J88"/>
  <c r="K88"/>
  <c r="N88"/>
  <c r="O88"/>
  <c r="P88"/>
  <c r="Q95"/>
  <c r="G97"/>
  <c r="H97"/>
  <c r="L97"/>
  <c r="M97"/>
  <c r="I100"/>
  <c r="J100"/>
  <c r="K100"/>
  <c r="N100"/>
  <c r="O100"/>
  <c r="P100"/>
  <c r="I103"/>
  <c r="J103"/>
  <c r="K103"/>
  <c r="N103"/>
  <c r="O103"/>
  <c r="P103"/>
  <c r="I105"/>
  <c r="J105"/>
  <c r="K105"/>
  <c r="N105"/>
  <c r="O105"/>
  <c r="P105"/>
  <c r="I106"/>
  <c r="J106"/>
  <c r="K106"/>
  <c r="N106"/>
  <c r="O106"/>
  <c r="P106"/>
  <c r="I108"/>
  <c r="J108"/>
  <c r="K108"/>
  <c r="N108"/>
  <c r="O108"/>
  <c r="P108"/>
  <c r="I109"/>
  <c r="J109"/>
  <c r="K109"/>
  <c r="N109"/>
  <c r="O109"/>
  <c r="P109"/>
  <c r="I110"/>
  <c r="J110"/>
  <c r="K110"/>
  <c r="N110"/>
  <c r="O110"/>
  <c r="P110"/>
  <c r="I111"/>
  <c r="J111"/>
  <c r="K111"/>
  <c r="N111"/>
  <c r="O111"/>
  <c r="P111"/>
  <c r="I112"/>
  <c r="J112"/>
  <c r="K112"/>
  <c r="N112"/>
  <c r="O112"/>
  <c r="P112"/>
  <c r="I117"/>
  <c r="J117"/>
  <c r="K117"/>
  <c r="N117"/>
  <c r="O117"/>
  <c r="P117"/>
  <c r="I124"/>
  <c r="J124"/>
  <c r="K124"/>
  <c r="N124"/>
  <c r="O124"/>
  <c r="P124"/>
  <c r="I126"/>
  <c r="J126"/>
  <c r="K126"/>
  <c r="N126"/>
  <c r="O126"/>
  <c r="P126"/>
  <c r="I128"/>
  <c r="J128"/>
  <c r="K128"/>
  <c r="N128"/>
  <c r="O128"/>
  <c r="P128"/>
  <c r="I129"/>
  <c r="J129"/>
  <c r="K129"/>
  <c r="N129"/>
  <c r="O129"/>
  <c r="P129"/>
  <c r="I131"/>
  <c r="J131"/>
  <c r="K131"/>
  <c r="N131"/>
  <c r="O131"/>
  <c r="P131"/>
  <c r="Q158"/>
  <c r="L5" i="1"/>
  <c r="L127"/>
  <c r="M5"/>
  <c r="M127"/>
  <c r="I9"/>
  <c r="J9"/>
  <c r="K9"/>
  <c r="I11"/>
  <c r="J11"/>
  <c r="K11"/>
  <c r="N11"/>
  <c r="O11"/>
  <c r="P11"/>
  <c r="N18"/>
  <c r="O18"/>
  <c r="P18"/>
  <c r="I22"/>
  <c r="J22"/>
  <c r="K22"/>
  <c r="N22"/>
  <c r="O22"/>
  <c r="P22"/>
  <c r="I25"/>
  <c r="J25"/>
  <c r="K25"/>
  <c r="N25"/>
  <c r="O25"/>
  <c r="P25"/>
  <c r="I27"/>
  <c r="J27"/>
  <c r="K27"/>
  <c r="N27"/>
  <c r="O27"/>
  <c r="P27"/>
  <c r="N28"/>
  <c r="O28"/>
  <c r="P28"/>
  <c r="I29"/>
  <c r="J29"/>
  <c r="K29"/>
  <c r="N29"/>
  <c r="O29"/>
  <c r="P29"/>
  <c r="I30"/>
  <c r="J30"/>
  <c r="K30"/>
  <c r="N30"/>
  <c r="O30"/>
  <c r="P30"/>
  <c r="I32"/>
  <c r="J32"/>
  <c r="K32"/>
  <c r="I34"/>
  <c r="J34"/>
  <c r="K34"/>
  <c r="N34"/>
  <c r="O34"/>
  <c r="P34"/>
  <c r="I36"/>
  <c r="J36"/>
  <c r="K36"/>
  <c r="N36"/>
  <c r="O36"/>
  <c r="P36"/>
  <c r="I37"/>
  <c r="J37"/>
  <c r="K37"/>
  <c r="N37"/>
  <c r="O37"/>
  <c r="P37"/>
  <c r="I38"/>
  <c r="J38"/>
  <c r="K38"/>
  <c r="N38"/>
  <c r="O38"/>
  <c r="P38"/>
  <c r="I40"/>
  <c r="J40"/>
  <c r="K40"/>
  <c r="N40"/>
  <c r="O40"/>
  <c r="P40"/>
  <c r="I45"/>
  <c r="J45"/>
  <c r="K45"/>
  <c r="N45"/>
  <c r="O45"/>
  <c r="P45"/>
  <c r="I46"/>
  <c r="J46"/>
  <c r="K46"/>
  <c r="N46"/>
  <c r="O46"/>
  <c r="P46"/>
  <c r="I49"/>
  <c r="J49"/>
  <c r="K49"/>
  <c r="N49"/>
  <c r="O49"/>
  <c r="P49"/>
  <c r="I51"/>
  <c r="J51"/>
  <c r="K51"/>
  <c r="N51"/>
  <c r="O51"/>
  <c r="P51"/>
  <c r="I56"/>
  <c r="J56"/>
  <c r="K56"/>
  <c r="N56"/>
  <c r="O56"/>
  <c r="P56"/>
  <c r="I57"/>
  <c r="J57"/>
  <c r="K57"/>
  <c r="N57"/>
  <c r="O57"/>
  <c r="P57"/>
  <c r="I61"/>
  <c r="J61"/>
  <c r="K61"/>
  <c r="N61"/>
  <c r="O61"/>
  <c r="P61"/>
  <c r="I63"/>
  <c r="J63"/>
  <c r="K63"/>
  <c r="N63"/>
  <c r="O63"/>
  <c r="P63"/>
  <c r="I64"/>
  <c r="J64"/>
  <c r="K64"/>
  <c r="N64"/>
  <c r="O64"/>
  <c r="P64"/>
  <c r="N66"/>
  <c r="O66"/>
  <c r="P66"/>
  <c r="I67"/>
  <c r="J67"/>
  <c r="K67"/>
  <c r="N67"/>
  <c r="O67"/>
  <c r="P67"/>
  <c r="I70"/>
  <c r="J70"/>
  <c r="K70"/>
  <c r="N70"/>
  <c r="O70"/>
  <c r="P70"/>
  <c r="Q72"/>
  <c r="I77"/>
  <c r="J77"/>
  <c r="K77"/>
  <c r="N77"/>
  <c r="O77"/>
  <c r="P77"/>
  <c r="I78"/>
  <c r="J78"/>
  <c r="K78"/>
  <c r="I80"/>
  <c r="J80"/>
  <c r="K80"/>
  <c r="I82"/>
  <c r="J82"/>
  <c r="K82"/>
  <c r="I84"/>
  <c r="J84"/>
  <c r="K84"/>
  <c r="N84"/>
  <c r="O84"/>
  <c r="P84"/>
  <c r="I85"/>
  <c r="J85"/>
  <c r="K85"/>
  <c r="K119"/>
  <c r="K161"/>
  <c r="N85"/>
  <c r="O85"/>
  <c r="P85"/>
  <c r="P119"/>
  <c r="P161"/>
  <c r="N88"/>
  <c r="O88"/>
  <c r="P88"/>
  <c r="I90"/>
  <c r="J90"/>
  <c r="K90"/>
  <c r="N90"/>
  <c r="O90"/>
  <c r="P90"/>
  <c r="I92"/>
  <c r="J92"/>
  <c r="K92"/>
  <c r="N92"/>
  <c r="O92"/>
  <c r="P92"/>
  <c r="I98"/>
  <c r="J98"/>
  <c r="K98"/>
  <c r="N98"/>
  <c r="O98"/>
  <c r="P98"/>
  <c r="N99"/>
  <c r="O99"/>
  <c r="P99"/>
  <c r="I103"/>
  <c r="J103"/>
  <c r="K103"/>
  <c r="N103"/>
  <c r="O103"/>
  <c r="P103"/>
  <c r="N105"/>
  <c r="O105"/>
  <c r="P105"/>
  <c r="I108"/>
  <c r="J108"/>
  <c r="K108"/>
  <c r="N108"/>
  <c r="O108"/>
  <c r="P108"/>
  <c r="N109"/>
  <c r="O109"/>
  <c r="P109"/>
  <c r="N111"/>
  <c r="O111"/>
  <c r="P111"/>
  <c r="Q126"/>
  <c r="G127"/>
  <c r="H127"/>
  <c r="I136"/>
  <c r="J136"/>
  <c r="K136"/>
  <c r="N136"/>
  <c r="O136"/>
  <c r="P136"/>
  <c r="I138"/>
  <c r="J138"/>
  <c r="K138"/>
  <c r="N138"/>
  <c r="O138"/>
  <c r="P138"/>
  <c r="I142"/>
  <c r="J142"/>
  <c r="K142"/>
  <c r="N142"/>
  <c r="O142"/>
  <c r="P142"/>
  <c r="I144"/>
  <c r="J144"/>
  <c r="K144"/>
  <c r="N144"/>
  <c r="O144"/>
  <c r="P144"/>
  <c r="I145"/>
  <c r="J145"/>
  <c r="K145"/>
  <c r="N145"/>
  <c r="O145"/>
  <c r="P145"/>
  <c r="I149"/>
  <c r="J149"/>
  <c r="K149"/>
  <c r="I151"/>
  <c r="J151"/>
  <c r="K151"/>
  <c r="N151"/>
  <c r="O151"/>
  <c r="P151"/>
  <c r="N39"/>
  <c r="O39"/>
  <c r="P39"/>
  <c r="N116"/>
  <c r="O116"/>
  <c r="P116"/>
  <c r="N146" i="2"/>
  <c r="O146"/>
  <c r="P146"/>
  <c r="N30" i="4"/>
  <c r="O30"/>
  <c r="P30"/>
  <c r="N21" i="1"/>
  <c r="O21"/>
  <c r="P21"/>
  <c r="N9" i="6"/>
  <c r="O9"/>
  <c r="P9"/>
  <c r="I72" i="2"/>
  <c r="J72"/>
  <c r="K72"/>
  <c r="I136" i="3"/>
  <c r="J136"/>
  <c r="K136"/>
  <c r="N62" i="4"/>
  <c r="O62"/>
  <c r="P62"/>
  <c r="N115" i="3"/>
  <c r="O115"/>
  <c r="P115"/>
  <c r="N54"/>
  <c r="O54"/>
  <c r="P54"/>
  <c r="I176"/>
  <c r="J176"/>
  <c r="K176"/>
  <c r="I147" i="1"/>
  <c r="J147"/>
  <c r="K147"/>
  <c r="K153"/>
  <c r="K162"/>
  <c r="I61" i="3"/>
  <c r="J61"/>
  <c r="K61"/>
  <c r="I16"/>
  <c r="J16"/>
  <c r="K16"/>
  <c r="I23" i="1"/>
  <c r="J23"/>
  <c r="K23"/>
  <c r="I15"/>
  <c r="J15"/>
  <c r="K15"/>
  <c r="I22" i="11"/>
  <c r="J22"/>
  <c r="K22"/>
  <c r="I107" i="2"/>
  <c r="J107"/>
  <c r="K107"/>
  <c r="I83" i="3"/>
  <c r="J83"/>
  <c r="K83"/>
  <c r="I116" i="1"/>
  <c r="J116"/>
  <c r="K116"/>
  <c r="I21"/>
  <c r="J21"/>
  <c r="K21"/>
  <c r="N39" i="3"/>
  <c r="O39"/>
  <c r="P39"/>
  <c r="I51" i="4"/>
  <c r="J51"/>
  <c r="K51"/>
  <c r="I115" i="2"/>
  <c r="J115"/>
  <c r="K115"/>
  <c r="I147"/>
  <c r="J147"/>
  <c r="K147"/>
  <c r="I146"/>
  <c r="J146"/>
  <c r="K146"/>
  <c r="I17"/>
  <c r="J17"/>
  <c r="K17"/>
  <c r="I13" i="4"/>
  <c r="J13"/>
  <c r="K13"/>
  <c r="I10"/>
  <c r="J10"/>
  <c r="K10"/>
  <c r="N154" i="2"/>
  <c r="O154"/>
  <c r="P154"/>
  <c r="N182" i="3"/>
  <c r="O182"/>
  <c r="P182"/>
  <c r="I79" i="2"/>
  <c r="J79"/>
  <c r="K79"/>
  <c r="I84"/>
  <c r="J84"/>
  <c r="K84"/>
  <c r="I38" i="7"/>
  <c r="J38"/>
  <c r="K38"/>
  <c r="N150" i="1"/>
  <c r="O150"/>
  <c r="P150"/>
  <c r="N30" i="6"/>
  <c r="O30"/>
  <c r="P30"/>
  <c r="I37" i="7"/>
  <c r="J37"/>
  <c r="K37"/>
  <c r="J112" i="1"/>
  <c r="K112"/>
  <c r="I83"/>
  <c r="J83"/>
  <c r="K83"/>
  <c r="I118" i="3"/>
  <c r="J118"/>
  <c r="K118"/>
  <c r="I94" i="1"/>
  <c r="J94"/>
  <c r="K94"/>
  <c r="I106" i="3"/>
  <c r="J106"/>
  <c r="K106"/>
  <c r="I72" i="4"/>
  <c r="J72"/>
  <c r="K72"/>
  <c r="N89" i="3"/>
  <c r="O89"/>
  <c r="P89"/>
  <c r="I112"/>
  <c r="J112"/>
  <c r="K112"/>
  <c r="I10"/>
  <c r="J10"/>
  <c r="K10"/>
  <c r="N30" i="11"/>
  <c r="O30"/>
  <c r="P30"/>
  <c r="I80" i="2"/>
  <c r="J80"/>
  <c r="K80"/>
  <c r="N136" i="3"/>
  <c r="O136"/>
  <c r="P136"/>
  <c r="N120"/>
  <c r="O120"/>
  <c r="P120"/>
  <c r="I166"/>
  <c r="J166"/>
  <c r="K166"/>
  <c r="N8" i="1"/>
  <c r="O8"/>
  <c r="P8"/>
  <c r="N102"/>
  <c r="O102"/>
  <c r="P102"/>
  <c r="I117"/>
  <c r="J117"/>
  <c r="K117"/>
  <c r="I148"/>
  <c r="J148"/>
  <c r="K148"/>
  <c r="I52" i="3"/>
  <c r="J52"/>
  <c r="K52"/>
  <c r="N12" i="5"/>
  <c r="O12"/>
  <c r="P12"/>
  <c r="I47" i="4"/>
  <c r="J47"/>
  <c r="K47"/>
  <c r="I39" i="3"/>
  <c r="J39"/>
  <c r="K39"/>
  <c r="N55" i="4"/>
  <c r="O55"/>
  <c r="P55"/>
  <c r="N17" i="5"/>
  <c r="O17"/>
  <c r="P17"/>
  <c r="N65" i="3"/>
  <c r="O65"/>
  <c r="P65"/>
  <c r="I75" i="2"/>
  <c r="J75"/>
  <c r="K75"/>
  <c r="I28" i="1"/>
  <c r="J28"/>
  <c r="K28"/>
  <c r="I28" i="4"/>
  <c r="J28"/>
  <c r="K28"/>
  <c r="I69"/>
  <c r="J69"/>
  <c r="K69"/>
  <c r="I33" i="6"/>
  <c r="J33"/>
  <c r="K33"/>
  <c r="N39" i="7"/>
  <c r="O39"/>
  <c r="P39"/>
  <c r="P40"/>
  <c r="N106" i="1"/>
  <c r="O106"/>
  <c r="P106"/>
  <c r="N105" i="3"/>
  <c r="O105"/>
  <c r="P105"/>
  <c r="N71" i="4"/>
  <c r="O71"/>
  <c r="P71"/>
  <c r="N135" i="2"/>
  <c r="O135"/>
  <c r="P135"/>
  <c r="N11" i="6"/>
  <c r="O11"/>
  <c r="P11"/>
  <c r="N26" i="1"/>
  <c r="O26"/>
  <c r="P26"/>
  <c r="N41"/>
  <c r="O41"/>
  <c r="P41"/>
  <c r="N32" i="6"/>
  <c r="O32"/>
  <c r="P32"/>
  <c r="I11" i="7"/>
  <c r="J11"/>
  <c r="K11"/>
  <c r="K12"/>
  <c r="I12" i="1"/>
  <c r="J12"/>
  <c r="K12"/>
  <c r="I150"/>
  <c r="J150"/>
  <c r="K150"/>
  <c r="I31" i="2"/>
  <c r="J31"/>
  <c r="K31"/>
  <c r="I33"/>
  <c r="J33"/>
  <c r="K33"/>
  <c r="I25" i="5"/>
  <c r="J25"/>
  <c r="K25"/>
  <c r="I10" i="1"/>
  <c r="J10"/>
  <c r="K10"/>
  <c r="I39"/>
  <c r="J39"/>
  <c r="K39"/>
  <c r="I63" i="3"/>
  <c r="J63"/>
  <c r="K63"/>
  <c r="I113"/>
  <c r="J113"/>
  <c r="K113"/>
  <c r="I115"/>
  <c r="J115"/>
  <c r="K115"/>
  <c r="I28" i="5"/>
  <c r="J28"/>
  <c r="K28"/>
  <c r="I87" i="3"/>
  <c r="J87"/>
  <c r="K87"/>
  <c r="I53" i="1"/>
  <c r="J53"/>
  <c r="K53"/>
  <c r="I87" i="2"/>
  <c r="J87"/>
  <c r="K87"/>
  <c r="I54" i="3"/>
  <c r="J54"/>
  <c r="K54"/>
  <c r="I73" i="2"/>
  <c r="J73"/>
  <c r="K73"/>
  <c r="I44"/>
  <c r="J44"/>
  <c r="K44"/>
  <c r="I117" i="3"/>
  <c r="J117"/>
  <c r="K117"/>
  <c r="I30" i="4"/>
  <c r="J30"/>
  <c r="K30"/>
  <c r="I134" i="2"/>
  <c r="J134"/>
  <c r="K134"/>
  <c r="I19" i="5"/>
  <c r="J19"/>
  <c r="K19"/>
  <c r="I95" i="1"/>
  <c r="J95"/>
  <c r="K95"/>
  <c r="I89" i="3"/>
  <c r="J89"/>
  <c r="K89"/>
  <c r="I34" i="2"/>
  <c r="J34"/>
  <c r="K34"/>
  <c r="I151" i="3"/>
  <c r="J151"/>
  <c r="K151"/>
  <c r="I40" i="4"/>
  <c r="J40"/>
  <c r="K40"/>
  <c r="N47" i="1"/>
  <c r="O47"/>
  <c r="P47"/>
  <c r="I27" i="5"/>
  <c r="J27"/>
  <c r="K27"/>
  <c r="N90" i="3"/>
  <c r="O90"/>
  <c r="P90"/>
  <c r="N87" i="2"/>
  <c r="O87"/>
  <c r="P87"/>
  <c r="N117" i="3"/>
  <c r="O117"/>
  <c r="P117"/>
  <c r="N83"/>
  <c r="O83"/>
  <c r="P83"/>
  <c r="N13" i="5"/>
  <c r="O13"/>
  <c r="P13"/>
  <c r="N60" i="4"/>
  <c r="O60"/>
  <c r="P60"/>
  <c r="N170" i="3"/>
  <c r="O170"/>
  <c r="P170"/>
  <c r="I32"/>
  <c r="J32"/>
  <c r="K32"/>
  <c r="I82"/>
  <c r="J82"/>
  <c r="K82"/>
  <c r="I120"/>
  <c r="J120"/>
  <c r="K120"/>
  <c r="I29"/>
  <c r="J29"/>
  <c r="K29"/>
  <c r="I35"/>
  <c r="J35"/>
  <c r="K35"/>
  <c r="I59"/>
  <c r="J59"/>
  <c r="K59"/>
  <c r="N69"/>
  <c r="O69"/>
  <c r="P69"/>
  <c r="K66" i="7"/>
  <c r="K65"/>
  <c r="K64"/>
  <c r="K63"/>
  <c r="I47" i="1"/>
  <c r="J47"/>
  <c r="K47"/>
  <c r="I173" i="3"/>
  <c r="J173"/>
  <c r="K173"/>
  <c r="I16" i="6"/>
  <c r="J16"/>
  <c r="K16"/>
  <c r="I9"/>
  <c r="J9"/>
  <c r="K9"/>
  <c r="I29" i="5"/>
  <c r="J29"/>
  <c r="K29"/>
  <c r="I15"/>
  <c r="J15"/>
  <c r="K15"/>
  <c r="I14"/>
  <c r="J14"/>
  <c r="K14"/>
  <c r="I26"/>
  <c r="J26"/>
  <c r="K26"/>
  <c r="I36" i="6"/>
  <c r="J36"/>
  <c r="K36"/>
  <c r="I22" i="3"/>
  <c r="J22"/>
  <c r="K22"/>
  <c r="J27"/>
  <c r="K27"/>
  <c r="I90"/>
  <c r="J90"/>
  <c r="K90"/>
  <c r="I81" i="2"/>
  <c r="J81"/>
  <c r="K81"/>
  <c r="I53" i="3"/>
  <c r="J53"/>
  <c r="K53"/>
  <c r="N60"/>
  <c r="O60"/>
  <c r="P60"/>
  <c r="N10" i="11"/>
  <c r="O10"/>
  <c r="P10"/>
  <c r="N47" i="3"/>
  <c r="O47"/>
  <c r="P47"/>
  <c r="N68" i="4"/>
  <c r="O68"/>
  <c r="P68"/>
  <c r="N72" i="3"/>
  <c r="O72"/>
  <c r="P72"/>
  <c r="N93"/>
  <c r="O93"/>
  <c r="P93"/>
  <c r="N81" i="2"/>
  <c r="O81"/>
  <c r="P81"/>
  <c r="N55" i="1"/>
  <c r="O55"/>
  <c r="P55"/>
  <c r="N75" i="2"/>
  <c r="O75"/>
  <c r="P75"/>
  <c r="I55" i="3"/>
  <c r="J55"/>
  <c r="K55"/>
  <c r="I45"/>
  <c r="J45"/>
  <c r="K45"/>
  <c r="I38"/>
  <c r="J38"/>
  <c r="K38"/>
  <c r="I30"/>
  <c r="J30"/>
  <c r="K30"/>
  <c r="I21"/>
  <c r="J21"/>
  <c r="K21"/>
  <c r="I19"/>
  <c r="J19"/>
  <c r="K19"/>
  <c r="I13"/>
  <c r="J13"/>
  <c r="K13"/>
  <c r="I11"/>
  <c r="J11"/>
  <c r="K11"/>
  <c r="I8"/>
  <c r="J8"/>
  <c r="K8"/>
  <c r="N14" i="4"/>
  <c r="O14"/>
  <c r="P14"/>
  <c r="N9"/>
  <c r="O9"/>
  <c r="P9"/>
  <c r="I15" i="3"/>
  <c r="J15"/>
  <c r="K15"/>
  <c r="I65"/>
  <c r="J65"/>
  <c r="K65"/>
  <c r="I12" i="5"/>
  <c r="J12"/>
  <c r="K12"/>
  <c r="I39" i="7"/>
  <c r="J39"/>
  <c r="K39"/>
  <c r="I50"/>
  <c r="J50"/>
  <c r="K50"/>
  <c r="K51"/>
  <c r="I102" i="1"/>
  <c r="J102"/>
  <c r="K102"/>
  <c r="I170" i="3"/>
  <c r="J170"/>
  <c r="K170"/>
  <c r="I105"/>
  <c r="J105"/>
  <c r="K105"/>
  <c r="I71" i="4"/>
  <c r="J71"/>
  <c r="K71"/>
  <c r="I96" i="1"/>
  <c r="J96"/>
  <c r="K96"/>
  <c r="I11" i="6"/>
  <c r="J11"/>
  <c r="K11"/>
  <c r="I26" i="1"/>
  <c r="J26"/>
  <c r="K26"/>
  <c r="I41"/>
  <c r="J41"/>
  <c r="K41"/>
  <c r="N11" i="7"/>
  <c r="O11"/>
  <c r="P11"/>
  <c r="N32" i="3"/>
  <c r="O32"/>
  <c r="P32"/>
  <c r="N106"/>
  <c r="O106"/>
  <c r="P106"/>
  <c r="N12" i="1"/>
  <c r="O12"/>
  <c r="P12"/>
  <c r="N51" i="4"/>
  <c r="O51"/>
  <c r="P51"/>
  <c r="N29" i="3"/>
  <c r="O29"/>
  <c r="P29"/>
  <c r="N10" i="1"/>
  <c r="O10"/>
  <c r="P10"/>
  <c r="N115"/>
  <c r="O115"/>
  <c r="P115"/>
  <c r="N133"/>
  <c r="O133"/>
  <c r="P133"/>
  <c r="I29" i="11"/>
  <c r="J29"/>
  <c r="K29"/>
  <c r="N24"/>
  <c r="O24"/>
  <c r="P24"/>
  <c r="N151" i="2"/>
  <c r="O151"/>
  <c r="P151"/>
  <c r="N178" i="3"/>
  <c r="O178"/>
  <c r="P178"/>
  <c r="N25" i="7"/>
  <c r="O25"/>
  <c r="P25"/>
  <c r="P26"/>
  <c r="P30"/>
  <c r="N87" i="1"/>
  <c r="O87"/>
  <c r="P87"/>
  <c r="N123" i="2"/>
  <c r="O123"/>
  <c r="P123"/>
  <c r="N135" i="1"/>
  <c r="O135"/>
  <c r="P135"/>
  <c r="N24" i="3"/>
  <c r="O24"/>
  <c r="P24"/>
  <c r="N159"/>
  <c r="O159"/>
  <c r="P159"/>
  <c r="N140" i="1"/>
  <c r="O140"/>
  <c r="P140"/>
  <c r="N63" i="3"/>
  <c r="O63"/>
  <c r="P63"/>
  <c r="N113"/>
  <c r="O113"/>
  <c r="P113"/>
  <c r="N28" i="5"/>
  <c r="O28"/>
  <c r="P28"/>
  <c r="N87" i="3"/>
  <c r="O87"/>
  <c r="P87"/>
  <c r="N53" i="1"/>
  <c r="O53"/>
  <c r="P53"/>
  <c r="N117"/>
  <c r="O117"/>
  <c r="P117"/>
  <c r="N19" i="5"/>
  <c r="O19"/>
  <c r="P19"/>
  <c r="N95" i="1"/>
  <c r="O95"/>
  <c r="P95"/>
  <c r="N147"/>
  <c r="O147"/>
  <c r="P147"/>
  <c r="N61" i="3"/>
  <c r="O61"/>
  <c r="P61"/>
  <c r="N109"/>
  <c r="O109"/>
  <c r="P109"/>
  <c r="N91"/>
  <c r="O91"/>
  <c r="P91"/>
  <c r="N38"/>
  <c r="O38"/>
  <c r="P38"/>
  <c r="I13" i="5"/>
  <c r="J13"/>
  <c r="K13"/>
  <c r="N21" i="4"/>
  <c r="O21"/>
  <c r="P21"/>
  <c r="N24" i="6"/>
  <c r="O24"/>
  <c r="P24"/>
  <c r="I11" i="4"/>
  <c r="J11"/>
  <c r="K11"/>
  <c r="N18" i="5"/>
  <c r="O18"/>
  <c r="P18"/>
  <c r="N17" i="4"/>
  <c r="O17"/>
  <c r="P17"/>
  <c r="N140" i="2"/>
  <c r="O140"/>
  <c r="P140"/>
  <c r="I71" i="3"/>
  <c r="J71"/>
  <c r="K71"/>
  <c r="I93"/>
  <c r="J93"/>
  <c r="K93"/>
  <c r="I55" i="4"/>
  <c r="J55"/>
  <c r="K55"/>
  <c r="N114" i="3"/>
  <c r="O114"/>
  <c r="P114"/>
  <c r="N19" i="11"/>
  <c r="O19"/>
  <c r="P19"/>
  <c r="N97" i="3"/>
  <c r="O97"/>
  <c r="P97"/>
  <c r="I30" i="6"/>
  <c r="J30"/>
  <c r="K30"/>
  <c r="N10"/>
  <c r="O10"/>
  <c r="P10"/>
  <c r="I145" i="3"/>
  <c r="J145"/>
  <c r="K145"/>
  <c r="N134"/>
  <c r="O134"/>
  <c r="P134"/>
  <c r="I25"/>
  <c r="J25"/>
  <c r="K25"/>
  <c r="N59"/>
  <c r="O59"/>
  <c r="P59"/>
  <c r="N46"/>
  <c r="O46"/>
  <c r="P46"/>
  <c r="I110"/>
  <c r="J110"/>
  <c r="K110"/>
  <c r="I18" i="5"/>
  <c r="J18"/>
  <c r="K18"/>
  <c r="I152" i="3"/>
  <c r="J152"/>
  <c r="K152"/>
  <c r="I46"/>
  <c r="J46"/>
  <c r="K46"/>
  <c r="N31" i="11"/>
  <c r="O31"/>
  <c r="P31"/>
  <c r="I50" i="4"/>
  <c r="J50"/>
  <c r="K50"/>
  <c r="I72" i="3"/>
  <c r="J72"/>
  <c r="K72"/>
  <c r="N53"/>
  <c r="O53"/>
  <c r="P53"/>
  <c r="I21" i="4"/>
  <c r="J21"/>
  <c r="K21"/>
  <c r="I106" i="1"/>
  <c r="J106"/>
  <c r="K106"/>
  <c r="I31" i="11"/>
  <c r="J31"/>
  <c r="K31"/>
  <c r="I180" i="3"/>
  <c r="J180"/>
  <c r="K180"/>
  <c r="P66" i="7"/>
  <c r="N12" i="4"/>
  <c r="O12"/>
  <c r="P12"/>
  <c r="N20"/>
  <c r="O20"/>
  <c r="P20"/>
  <c r="N28" i="6"/>
  <c r="O28"/>
  <c r="P28"/>
  <c r="I100" i="1"/>
  <c r="J100"/>
  <c r="K100"/>
  <c r="I47" i="3"/>
  <c r="J47"/>
  <c r="K47"/>
  <c r="N132"/>
  <c r="O132"/>
  <c r="P132"/>
  <c r="N33" i="6"/>
  <c r="O33"/>
  <c r="P33"/>
  <c r="N29" i="4"/>
  <c r="O29"/>
  <c r="P29"/>
  <c r="I30" i="5"/>
  <c r="J30"/>
  <c r="K30"/>
  <c r="N74" i="3"/>
  <c r="O74"/>
  <c r="P74"/>
  <c r="N22"/>
  <c r="O22"/>
  <c r="P22"/>
  <c r="I74" i="1"/>
  <c r="J74"/>
  <c r="K74"/>
  <c r="I79" i="3"/>
  <c r="J79"/>
  <c r="K79"/>
  <c r="I58" i="1"/>
  <c r="J58"/>
  <c r="K58"/>
  <c r="I24" i="4"/>
  <c r="J24"/>
  <c r="K24"/>
  <c r="N18" i="11"/>
  <c r="O18"/>
  <c r="P18"/>
  <c r="N130" i="1"/>
  <c r="O130"/>
  <c r="P130"/>
  <c r="N145" i="3"/>
  <c r="O145"/>
  <c r="P145"/>
  <c r="N79" i="2"/>
  <c r="O79"/>
  <c r="P79"/>
  <c r="I101"/>
  <c r="J101"/>
  <c r="K101"/>
  <c r="N144"/>
  <c r="O144"/>
  <c r="P144"/>
  <c r="I150"/>
  <c r="J150"/>
  <c r="K150"/>
  <c r="N149"/>
  <c r="O149"/>
  <c r="P149"/>
  <c r="N153"/>
  <c r="O153"/>
  <c r="P153"/>
  <c r="N125"/>
  <c r="O125"/>
  <c r="P125"/>
  <c r="N49"/>
  <c r="O49"/>
  <c r="P49"/>
  <c r="N115"/>
  <c r="O115"/>
  <c r="P115"/>
  <c r="N73"/>
  <c r="O73"/>
  <c r="P73"/>
  <c r="N134"/>
  <c r="O134"/>
  <c r="P134"/>
  <c r="N147"/>
  <c r="O147"/>
  <c r="P147"/>
  <c r="I35"/>
  <c r="J35"/>
  <c r="K35"/>
  <c r="N52"/>
  <c r="O52"/>
  <c r="P52"/>
  <c r="N14"/>
  <c r="O14"/>
  <c r="P14"/>
  <c r="I39"/>
  <c r="J39"/>
  <c r="K39"/>
  <c r="I12"/>
  <c r="J12"/>
  <c r="K12"/>
  <c r="I25" i="11"/>
  <c r="J25"/>
  <c r="K25"/>
  <c r="N21"/>
  <c r="O21"/>
  <c r="P21"/>
  <c r="N26"/>
  <c r="O26"/>
  <c r="P26"/>
  <c r="N46" i="2"/>
  <c r="O46"/>
  <c r="P46"/>
  <c r="I9"/>
  <c r="J9"/>
  <c r="K9"/>
  <c r="I56" i="4"/>
  <c r="J56"/>
  <c r="K56"/>
  <c r="K68" i="7"/>
  <c r="K67"/>
  <c r="N11" i="5"/>
  <c r="O11"/>
  <c r="P11"/>
  <c r="N11" i="11"/>
  <c r="O11"/>
  <c r="P11"/>
  <c r="N23" i="6"/>
  <c r="O23"/>
  <c r="P23"/>
  <c r="P25"/>
  <c r="P43"/>
  <c r="P164" i="2"/>
  <c r="P165" s="1"/>
  <c r="P168" s="1"/>
  <c r="P179" s="1"/>
  <c r="N26" i="5"/>
  <c r="O26"/>
  <c r="P26"/>
  <c r="I14" i="3"/>
  <c r="J14"/>
  <c r="K14"/>
  <c r="I52" i="2"/>
  <c r="J52"/>
  <c r="K52"/>
  <c r="I98" i="3"/>
  <c r="J98"/>
  <c r="K98"/>
  <c r="I114"/>
  <c r="J114"/>
  <c r="K114"/>
  <c r="I8" i="1"/>
  <c r="J8"/>
  <c r="K8"/>
  <c r="N151" i="3"/>
  <c r="O151"/>
  <c r="P151"/>
  <c r="N23" i="1"/>
  <c r="O23"/>
  <c r="P23"/>
  <c r="N164" i="3"/>
  <c r="O164"/>
  <c r="P164"/>
  <c r="I21" i="2"/>
  <c r="J21"/>
  <c r="K21"/>
  <c r="I97" i="3"/>
  <c r="J97"/>
  <c r="K97"/>
  <c r="N10"/>
  <c r="O10"/>
  <c r="P10"/>
  <c r="N47" i="4"/>
  <c r="O47"/>
  <c r="P47"/>
  <c r="I41"/>
  <c r="J41"/>
  <c r="K41"/>
  <c r="I19" i="11"/>
  <c r="J19"/>
  <c r="K19"/>
  <c r="N17" i="2"/>
  <c r="O17"/>
  <c r="P17"/>
  <c r="N32" i="1"/>
  <c r="O32"/>
  <c r="P32"/>
  <c r="N145" i="2"/>
  <c r="O145"/>
  <c r="P145"/>
  <c r="I10" i="5"/>
  <c r="J10"/>
  <c r="K10"/>
  <c r="K21"/>
  <c r="K37"/>
  <c r="I13" i="11"/>
  <c r="J13"/>
  <c r="K13"/>
  <c r="I15" i="4"/>
  <c r="J15"/>
  <c r="K15"/>
  <c r="I14"/>
  <c r="J14"/>
  <c r="K14"/>
  <c r="I9"/>
  <c r="J9"/>
  <c r="K9"/>
  <c r="N11"/>
  <c r="O11"/>
  <c r="P11"/>
  <c r="N28"/>
  <c r="O28"/>
  <c r="P28"/>
  <c r="N10"/>
  <c r="O10"/>
  <c r="P10"/>
  <c r="N13"/>
  <c r="O13"/>
  <c r="P13"/>
  <c r="I60"/>
  <c r="J60"/>
  <c r="K60"/>
  <c r="I62"/>
  <c r="J62"/>
  <c r="K62"/>
  <c r="I42"/>
  <c r="J42"/>
  <c r="K42"/>
  <c r="I38"/>
  <c r="J38"/>
  <c r="K38"/>
  <c r="I36"/>
  <c r="J36"/>
  <c r="K36"/>
  <c r="I35"/>
  <c r="J35"/>
  <c r="K35"/>
  <c r="I34"/>
  <c r="J34"/>
  <c r="K34"/>
  <c r="I31"/>
  <c r="J31"/>
  <c r="K31"/>
  <c r="I29"/>
  <c r="J29"/>
  <c r="K29"/>
  <c r="I26"/>
  <c r="J26"/>
  <c r="K26"/>
  <c r="I25"/>
  <c r="J25"/>
  <c r="K25"/>
  <c r="I22"/>
  <c r="J22"/>
  <c r="K22"/>
  <c r="I20"/>
  <c r="J20"/>
  <c r="K20"/>
  <c r="I18"/>
  <c r="J18"/>
  <c r="K18"/>
  <c r="I16"/>
  <c r="J16"/>
  <c r="K16"/>
  <c r="N38"/>
  <c r="O38"/>
  <c r="P38"/>
  <c r="N31"/>
  <c r="O31"/>
  <c r="P31"/>
  <c r="N22"/>
  <c r="O22"/>
  <c r="P22"/>
  <c r="N16"/>
  <c r="O16"/>
  <c r="P16"/>
  <c r="N15"/>
  <c r="O15"/>
  <c r="P15"/>
  <c r="I133" i="3"/>
  <c r="J133"/>
  <c r="K133"/>
  <c r="N74" i="1"/>
  <c r="O74"/>
  <c r="P74"/>
  <c r="P67" i="7"/>
  <c r="N129" i="3"/>
  <c r="O129"/>
  <c r="P129"/>
  <c r="I55" i="1"/>
  <c r="J55"/>
  <c r="K55"/>
  <c r="N25" i="11"/>
  <c r="O25"/>
  <c r="P25"/>
  <c r="K28" i="7"/>
  <c r="I105" i="1"/>
  <c r="J105"/>
  <c r="K105"/>
  <c r="I99"/>
  <c r="J99"/>
  <c r="K99"/>
  <c r="I53" i="2"/>
  <c r="J53"/>
  <c r="K53"/>
  <c r="N89" i="1"/>
  <c r="O89"/>
  <c r="P89"/>
  <c r="I12" i="4"/>
  <c r="J12"/>
  <c r="K12"/>
  <c r="N141" i="2"/>
  <c r="O141"/>
  <c r="P141"/>
  <c r="P63" i="7"/>
  <c r="P68"/>
  <c r="K29"/>
  <c r="P64"/>
  <c r="N34" i="3"/>
  <c r="O34"/>
  <c r="P34"/>
  <c r="N17" i="6"/>
  <c r="O17"/>
  <c r="P17"/>
  <c r="I24"/>
  <c r="J24"/>
  <c r="K24"/>
  <c r="I32"/>
  <c r="J32"/>
  <c r="K32"/>
  <c r="I60" i="1"/>
  <c r="J60"/>
  <c r="K60"/>
  <c r="N27" i="11"/>
  <c r="O27"/>
  <c r="P27"/>
  <c r="I16"/>
  <c r="J16"/>
  <c r="K16"/>
  <c r="I111" i="1"/>
  <c r="J111"/>
  <c r="K111"/>
  <c r="N82"/>
  <c r="O82"/>
  <c r="P82"/>
  <c r="N80"/>
  <c r="O80"/>
  <c r="P80"/>
  <c r="I23" i="6"/>
  <c r="J23"/>
  <c r="K23"/>
  <c r="I12"/>
  <c r="J12"/>
  <c r="K12"/>
  <c r="I10"/>
  <c r="J10"/>
  <c r="K10"/>
  <c r="N36"/>
  <c r="O36"/>
  <c r="P36"/>
  <c r="N31"/>
  <c r="O31"/>
  <c r="P31"/>
  <c r="N16"/>
  <c r="O16"/>
  <c r="P16"/>
  <c r="P29" i="7"/>
  <c r="K40"/>
  <c r="I18" i="1"/>
  <c r="J18"/>
  <c r="K18"/>
  <c r="N9"/>
  <c r="O9"/>
  <c r="P9"/>
  <c r="I37" i="2"/>
  <c r="J37"/>
  <c r="K37"/>
  <c r="I109" i="1"/>
  <c r="J109"/>
  <c r="K109"/>
  <c r="I88"/>
  <c r="J88"/>
  <c r="K88"/>
  <c r="N78"/>
  <c r="O78"/>
  <c r="P78"/>
  <c r="I163" i="3"/>
  <c r="J163"/>
  <c r="K163"/>
  <c r="N149" i="1"/>
  <c r="O149"/>
  <c r="P149"/>
  <c r="I77" i="2"/>
  <c r="J77"/>
  <c r="K77"/>
  <c r="I175" i="3"/>
  <c r="J175"/>
  <c r="K175"/>
  <c r="I66" i="1"/>
  <c r="J66"/>
  <c r="K66"/>
  <c r="I17" i="4"/>
  <c r="J17"/>
  <c r="K17"/>
  <c r="I78" i="2"/>
  <c r="J78"/>
  <c r="K78"/>
  <c r="I81" i="1"/>
  <c r="J81"/>
  <c r="K81"/>
  <c r="N101" i="2"/>
  <c r="O101"/>
  <c r="P101"/>
  <c r="N118" i="3"/>
  <c r="O118"/>
  <c r="P118"/>
  <c r="I33" i="1"/>
  <c r="J33"/>
  <c r="K33"/>
  <c r="N82" i="3"/>
  <c r="O82"/>
  <c r="P82"/>
  <c r="N179"/>
  <c r="O179"/>
  <c r="P179"/>
  <c r="I44" i="1"/>
  <c r="J44"/>
  <c r="K44"/>
  <c r="I125" i="2"/>
  <c r="J125"/>
  <c r="K125"/>
  <c r="N83"/>
  <c r="O83"/>
  <c r="P83"/>
  <c r="N100" i="3"/>
  <c r="O100"/>
  <c r="P100"/>
  <c r="N71"/>
  <c r="O71"/>
  <c r="P71"/>
  <c r="I46" i="2"/>
  <c r="J46"/>
  <c r="K46"/>
  <c r="N16" i="11"/>
  <c r="O16"/>
  <c r="P16"/>
  <c r="N20"/>
  <c r="O20"/>
  <c r="P20"/>
  <c r="N12" i="6"/>
  <c r="O12"/>
  <c r="P12"/>
  <c r="P33" i="7"/>
  <c r="K32" i="2"/>
  <c r="P32"/>
  <c r="P90"/>
  <c r="P92"/>
  <c r="P167"/>
  <c r="P43" i="7"/>
  <c r="P47"/>
  <c r="P45"/>
  <c r="P46"/>
  <c r="P44"/>
  <c r="P42"/>
  <c r="K90" i="2"/>
  <c r="K92"/>
  <c r="K167"/>
  <c r="K20" i="6"/>
  <c r="K42"/>
  <c r="K196" i="3"/>
  <c r="K198" s="1"/>
  <c r="K210" s="1"/>
  <c r="K36" i="5"/>
  <c r="P20" i="6"/>
  <c r="P42"/>
  <c r="P196" i="3"/>
  <c r="P61" i="2"/>
  <c r="P63"/>
  <c r="P162"/>
  <c r="P123" i="3"/>
  <c r="P194" s="1"/>
  <c r="P198" s="1"/>
  <c r="P210" s="1"/>
  <c r="K57" i="7"/>
  <c r="K56"/>
  <c r="K53"/>
  <c r="K55"/>
  <c r="K54"/>
  <c r="K58"/>
  <c r="P53"/>
  <c r="P55"/>
  <c r="P57"/>
  <c r="P54"/>
  <c r="P56"/>
  <c r="P58"/>
  <c r="K25" i="6"/>
  <c r="K43"/>
  <c r="K164" i="2"/>
  <c r="K165" s="1"/>
  <c r="K168" s="1"/>
  <c r="K179" s="1"/>
  <c r="P28" i="7"/>
  <c r="K123" i="3"/>
  <c r="K194"/>
  <c r="K33" i="7"/>
  <c r="K32"/>
  <c r="K30"/>
  <c r="K31"/>
  <c r="K61" i="2"/>
  <c r="K63"/>
  <c r="K162"/>
  <c r="P153" i="1"/>
  <c r="P162"/>
  <c r="K45" i="7"/>
  <c r="K46"/>
  <c r="K44"/>
  <c r="K47"/>
  <c r="P21" i="5"/>
  <c r="P37"/>
  <c r="P38" i="6"/>
  <c r="P44"/>
  <c r="P163" i="1"/>
  <c r="P164" s="1"/>
  <c r="P175" s="1"/>
  <c r="P36" i="5"/>
  <c r="K38" i="6"/>
  <c r="K44"/>
  <c r="K163" i="1"/>
  <c r="K164" s="1"/>
  <c r="K175" s="1"/>
  <c r="P31" i="7"/>
  <c r="K43"/>
  <c r="P32"/>
  <c r="K42"/>
  <c r="K197" i="3"/>
  <c r="K40" i="5"/>
  <c r="K49"/>
  <c r="P197" i="3"/>
  <c r="P40" i="5"/>
  <c r="P49"/>
  <c r="K32" i="4"/>
  <c r="P32"/>
  <c r="P74"/>
  <c r="P80"/>
  <c r="P13" i="7"/>
  <c r="P14" s="1"/>
  <c r="K74" i="4"/>
  <c r="K80"/>
  <c r="K13" i="7"/>
  <c r="K14" s="1"/>
  <c r="P17" l="1"/>
  <c r="P72" s="1"/>
  <c r="P212" i="3" s="1"/>
  <c r="P216" s="1"/>
  <c r="N16" i="8" s="1"/>
  <c r="P20" i="7"/>
  <c r="P75" s="1"/>
  <c r="P51" i="5" s="1"/>
  <c r="P55" s="1"/>
  <c r="N25" i="8" s="1"/>
  <c r="P16" i="7"/>
  <c r="P71" s="1"/>
  <c r="P177" i="1" s="1"/>
  <c r="P21" i="7"/>
  <c r="P76" s="1"/>
  <c r="P34" i="11" s="1"/>
  <c r="P36" s="1"/>
  <c r="N28" i="8" s="1"/>
  <c r="P18" i="7"/>
  <c r="P73" s="1"/>
  <c r="P181" i="2" s="1"/>
  <c r="P185" s="1"/>
  <c r="N19" i="8" s="1"/>
  <c r="P19" i="7"/>
  <c r="P74" s="1"/>
  <c r="P82" i="4" s="1"/>
  <c r="P84" s="1"/>
  <c r="N22" i="8" s="1"/>
  <c r="P181" i="1"/>
  <c r="N13" i="8" s="1"/>
  <c r="K181" i="1"/>
  <c r="I13" i="8" s="1"/>
  <c r="K20" i="7"/>
  <c r="K75" s="1"/>
  <c r="K51" i="5" s="1"/>
  <c r="K55" s="1"/>
  <c r="I25" i="8" s="1"/>
  <c r="K18" i="7"/>
  <c r="K73" s="1"/>
  <c r="K181" i="2" s="1"/>
  <c r="K185" s="1"/>
  <c r="I19" i="8" s="1"/>
  <c r="K19" i="7"/>
  <c r="K74" s="1"/>
  <c r="K82" i="4" s="1"/>
  <c r="K84" s="1"/>
  <c r="I22" i="8" s="1"/>
  <c r="K16" i="7"/>
  <c r="K71" s="1"/>
  <c r="K177" i="1" s="1"/>
  <c r="K17" i="7"/>
  <c r="K72" s="1"/>
  <c r="K212" i="3" s="1"/>
  <c r="K216" s="1"/>
  <c r="I16" i="8" s="1"/>
  <c r="K21" i="7"/>
  <c r="K76" s="1"/>
  <c r="K34" i="11" s="1"/>
  <c r="K36" s="1"/>
  <c r="I28" i="8" s="1"/>
</calcChain>
</file>

<file path=xl/comments1.xml><?xml version="1.0" encoding="utf-8"?>
<comments xmlns="http://schemas.openxmlformats.org/spreadsheetml/2006/main">
  <authors>
    <author>acer 1</author>
  </authors>
  <commentList>
    <comment ref="C155" authorId="0">
      <text>
        <r>
          <rPr>
            <b/>
            <sz val="9"/>
            <color indexed="81"/>
            <rFont val="Tahoma"/>
            <charset val="1"/>
          </rPr>
          <t>acer 1:</t>
        </r>
        <r>
          <rPr>
            <sz val="9"/>
            <color indexed="81"/>
            <rFont val="Tahoma"/>
            <charset val="1"/>
          </rPr>
          <t xml:space="preserve">
MAIN MTR
4864850</t>
        </r>
      </text>
    </comment>
  </commentList>
</comments>
</file>

<file path=xl/comments2.xml><?xml version="1.0" encoding="utf-8"?>
<comments xmlns="http://schemas.openxmlformats.org/spreadsheetml/2006/main">
  <authors>
    <author>acer 1</author>
  </authors>
  <commentList>
    <comment ref="C53" authorId="0">
      <text>
        <r>
          <rPr>
            <b/>
            <sz val="9"/>
            <color indexed="81"/>
            <rFont val="Tahoma"/>
            <charset val="1"/>
          </rPr>
          <t>acer 1:
MAIN METER
4864850</t>
        </r>
      </text>
    </comment>
  </commentList>
</comments>
</file>

<file path=xl/comments3.xml><?xml version="1.0" encoding="utf-8"?>
<comments xmlns="http://schemas.openxmlformats.org/spreadsheetml/2006/main">
  <authors>
    <author>Windows User</author>
  </authors>
  <commentList>
    <comment ref="C36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OVERALL MF TO BE CHECKED</t>
        </r>
      </text>
    </comment>
  </commentList>
</comments>
</file>

<file path=xl/sharedStrings.xml><?xml version="1.0" encoding="utf-8"?>
<sst xmlns="http://schemas.openxmlformats.org/spreadsheetml/2006/main" count="1926" uniqueCount="547">
  <si>
    <t>Customer:NORTH DELHI POWER LIMITED.</t>
  </si>
  <si>
    <t>METER NO.</t>
  </si>
  <si>
    <t>MAKE</t>
  </si>
  <si>
    <t>UNIT</t>
  </si>
  <si>
    <t>DIFF.</t>
  </si>
  <si>
    <t>CONSP.</t>
  </si>
  <si>
    <t>REACTIVE MUs</t>
  </si>
  <si>
    <t>DELIEVERED &amp; RECEIVED ABOVE 103%</t>
  </si>
  <si>
    <t>Sr. No.</t>
  </si>
  <si>
    <t>STATION / FEEDER</t>
  </si>
  <si>
    <t>M.F. (O/A)</t>
  </si>
  <si>
    <t>RPH</t>
  </si>
  <si>
    <t>ELSTER</t>
  </si>
  <si>
    <t>GOPAL PUR</t>
  </si>
  <si>
    <t>Tx.1</t>
  </si>
  <si>
    <t>Tx.2</t>
  </si>
  <si>
    <t>Tx.3</t>
  </si>
  <si>
    <t>SUBZI MANDI</t>
  </si>
  <si>
    <t>O/G  BG Rd.1</t>
  </si>
  <si>
    <t>O/G  BG Rd.2</t>
  </si>
  <si>
    <t>ROHINI</t>
  </si>
  <si>
    <t>Tx.-3</t>
  </si>
  <si>
    <t>Tx.-4</t>
  </si>
  <si>
    <t>SHALIMAR BAGH</t>
  </si>
  <si>
    <t>Tx.-2</t>
  </si>
  <si>
    <t>NARAINA</t>
  </si>
  <si>
    <t>O/G REWARI LINE 2</t>
  </si>
  <si>
    <t>16 MVA TX.-1</t>
  </si>
  <si>
    <t>16 MVA TX.-2</t>
  </si>
  <si>
    <t>INDER PURI</t>
  </si>
  <si>
    <t>KASHMIRI GATE</t>
  </si>
  <si>
    <t>CIVIL LINE</t>
  </si>
  <si>
    <t>CIVIL LINE-2</t>
  </si>
  <si>
    <t>KANJAWALA</t>
  </si>
  <si>
    <t>TX-1</t>
  </si>
  <si>
    <t>BAWANA</t>
  </si>
  <si>
    <t>I/C 100 MVA PR.TR.</t>
  </si>
  <si>
    <t>MANGOLPURI</t>
  </si>
  <si>
    <t>NANGLOI-2 EXP</t>
  </si>
  <si>
    <t>EXPORT TO EAST &amp; CENTRE</t>
  </si>
  <si>
    <t>IMPORTS</t>
  </si>
  <si>
    <t>SHASTRI PARK</t>
  </si>
  <si>
    <t>PUSA GRID-I</t>
  </si>
  <si>
    <t>DMS</t>
  </si>
  <si>
    <t>SUDARSHAN PARK</t>
  </si>
  <si>
    <t>VISHAL (EXP)</t>
  </si>
  <si>
    <t>EXCHANGE OF ENERGY 11KV</t>
  </si>
  <si>
    <t>EXPORTS</t>
  </si>
  <si>
    <t>VISHAL</t>
  </si>
  <si>
    <t>RAMESH NAGAR-1</t>
  </si>
  <si>
    <t>BALI NAGAR -1</t>
  </si>
  <si>
    <t>ESI HOSPITAL</t>
  </si>
  <si>
    <t>S.B.MILL</t>
  </si>
  <si>
    <t>MOTI NAGAR KIOSK</t>
  </si>
  <si>
    <t>53 RAMA ROAD</t>
  </si>
  <si>
    <t>BREAK FAST</t>
  </si>
  <si>
    <t>70 RAMA ROAD</t>
  </si>
  <si>
    <t>MOTI NAGAR 2</t>
  </si>
  <si>
    <t>NAJAFGARH ROAD</t>
  </si>
  <si>
    <t>PHILIPS</t>
  </si>
  <si>
    <t>B.G.ROAD</t>
  </si>
  <si>
    <t>CSA</t>
  </si>
  <si>
    <t>DCM NO.1</t>
  </si>
  <si>
    <t>DCM NO.2</t>
  </si>
  <si>
    <t>SADAR S/S</t>
  </si>
  <si>
    <t>20MVA TX.</t>
  </si>
  <si>
    <t>D.M.S.</t>
  </si>
  <si>
    <t>FAIZ ROAD</t>
  </si>
  <si>
    <t>TIBIA COLLEGE-1</t>
  </si>
  <si>
    <t>TIBIA COLLEGE-2</t>
  </si>
  <si>
    <t>MANAK PURA</t>
  </si>
  <si>
    <t xml:space="preserve">REWARI LINE (11KV TRANSFER OF ENERGY) </t>
  </si>
  <si>
    <t>BSES -NDPL(EX.) ON BUS-1&amp;2</t>
  </si>
  <si>
    <t>BSES -NDPL(EX.) ON BUS-2&amp;3</t>
  </si>
  <si>
    <t>GOPI NATH BAZAAR</t>
  </si>
  <si>
    <t>B/C (IMP. TO NDPL)</t>
  </si>
  <si>
    <t>33KV PANDAV NGR</t>
  </si>
  <si>
    <t>Customer:BSES YAMUNA POWER LIMITED.</t>
  </si>
  <si>
    <t>KAMLA MKT.-B-18</t>
  </si>
  <si>
    <t>KAMLA MKT.B-30</t>
  </si>
  <si>
    <t>P. HOSPITAL BAY-19</t>
  </si>
  <si>
    <t>IG STD- BAY-29</t>
  </si>
  <si>
    <t>IG STD-BAY 31</t>
  </si>
  <si>
    <t>DELHI GATE B-17</t>
  </si>
  <si>
    <t>MINTO RD. B-34</t>
  </si>
  <si>
    <t>FOUNTAIN BAY-16</t>
  </si>
  <si>
    <t>TOWN HALL-3</t>
  </si>
  <si>
    <t>LAHORI GATE-1</t>
  </si>
  <si>
    <t>LAHORI GATE-2</t>
  </si>
  <si>
    <t>JAMA MASJID-1</t>
  </si>
  <si>
    <t>JAMA MASJID-2</t>
  </si>
  <si>
    <t>GB PANTH(Bay-13)</t>
  </si>
  <si>
    <t>GT</t>
  </si>
  <si>
    <t>DMRC. CKT.-I</t>
  </si>
  <si>
    <t>DMRC CKT.-II</t>
  </si>
  <si>
    <t>100 MVA TX.-1</t>
  </si>
  <si>
    <t>100 MVA TX.-2</t>
  </si>
  <si>
    <t>PARK STREET</t>
  </si>
  <si>
    <t>TX.-1 (66KV)</t>
  </si>
  <si>
    <t>TX.-2(66KV)</t>
  </si>
  <si>
    <t>TX.-1(33KV)</t>
  </si>
  <si>
    <t>TX.-2(33KV)</t>
  </si>
  <si>
    <t>EXPORT TO NDMC</t>
  </si>
  <si>
    <t>BAIRD RD.1</t>
  </si>
  <si>
    <t>BAIRD RD.2</t>
  </si>
  <si>
    <t>NIRMAN BHAWAN</t>
  </si>
  <si>
    <t>H.LANE</t>
  </si>
  <si>
    <t>66 KV BD MARG-I</t>
  </si>
  <si>
    <t>66KV R VALLEY-1</t>
  </si>
  <si>
    <t>EXPORT TO NORTH from SHASTRI PARK</t>
  </si>
  <si>
    <t>RIDGE VALLEY</t>
  </si>
  <si>
    <t>O/G SHANKAR RD.1</t>
  </si>
  <si>
    <t>O/G SHANKAR RD.2</t>
  </si>
  <si>
    <t>SACHV.  (Bay-12)</t>
  </si>
  <si>
    <t>KAMLA MKT. (B-19)</t>
  </si>
  <si>
    <t>MINTO RD BAY-17</t>
  </si>
  <si>
    <t>S.O.W.</t>
  </si>
  <si>
    <t>PPG</t>
  </si>
  <si>
    <t>Tx.1 (66 KV)</t>
  </si>
  <si>
    <t>Tx.2 (66 KV)</t>
  </si>
  <si>
    <t>100 MVA Tx.1 (33 KV)</t>
  </si>
  <si>
    <t>100MVA Tx.4 (33 KV)</t>
  </si>
  <si>
    <t>GEETA COLONY</t>
  </si>
  <si>
    <t>I/C-I</t>
  </si>
  <si>
    <t>I/C-II</t>
  </si>
  <si>
    <t>GAZIPUR</t>
  </si>
  <si>
    <t>TX.-1</t>
  </si>
  <si>
    <t xml:space="preserve">TX-2 </t>
  </si>
  <si>
    <t>ENERGY INPUT AT 66/33KK LEVEL</t>
  </si>
  <si>
    <t>(A) NET ENERGY TO CENTRAL</t>
  </si>
  <si>
    <t>I.P.STATION  33KV FEEDER</t>
  </si>
  <si>
    <t>FLY OVER</t>
  </si>
  <si>
    <t>B/C (IMP. TO BYPL)</t>
  </si>
  <si>
    <t>(B) NET ENERGY TO EAST</t>
  </si>
  <si>
    <t>EXECUTIVE SUMMARY</t>
  </si>
  <si>
    <t xml:space="preserve">ENERGY RELEASED TO CENTRAL </t>
  </si>
  <si>
    <t>3) FROM ROHTAK ROAD (REFER ENERGY BALANCE SHEET ROHTAK ROAD ENCL.)</t>
  </si>
  <si>
    <t>TOTAL ENERGY TO BSES YAMUNA POWER LTD.  - CENTRAL PART</t>
  </si>
  <si>
    <t xml:space="preserve"> ENERGY RELEASED TO EAST </t>
  </si>
  <si>
    <t>NET ENERGY TO BSES YAMUNA POWER LIMITED</t>
  </si>
  <si>
    <t>CUSTOMER-BSES RAJDHANI POWER LIMITED</t>
  </si>
  <si>
    <t>I.P.STATION</t>
  </si>
  <si>
    <t>BAY-24</t>
  </si>
  <si>
    <t>BAY-25</t>
  </si>
  <si>
    <t>BAY-13</t>
  </si>
  <si>
    <t>BAY-53</t>
  </si>
  <si>
    <t>BAY-54</t>
  </si>
  <si>
    <t>BAY-7</t>
  </si>
  <si>
    <t>BAY-37</t>
  </si>
  <si>
    <t>BAY-9</t>
  </si>
  <si>
    <t>BAY-5 LAJPAT NAGAR</t>
  </si>
  <si>
    <t>Tx.4</t>
  </si>
  <si>
    <t>PAAPANKALAN-II</t>
  </si>
  <si>
    <t>NAJAFGARH</t>
  </si>
  <si>
    <t>IMPORT</t>
  </si>
  <si>
    <t>NANGLOI-2 (03)  IMP.</t>
  </si>
  <si>
    <t>LODHI ROAD</t>
  </si>
  <si>
    <t>OKHLA</t>
  </si>
  <si>
    <t>VASANT KUNJ</t>
  </si>
  <si>
    <t>MEHRAULI</t>
  </si>
  <si>
    <t>SARITA VIHAR</t>
  </si>
  <si>
    <t>Tx-2</t>
  </si>
  <si>
    <t>TILAK MARG</t>
  </si>
  <si>
    <t>EXHB-II</t>
  </si>
  <si>
    <t>KHYBER LANE-1 EXP.</t>
  </si>
  <si>
    <t>KHYBER LANE-2 EXP.</t>
  </si>
  <si>
    <t>EXPORTS(*)</t>
  </si>
  <si>
    <t>SPM NO.2</t>
  </si>
  <si>
    <t>NEHRU PARK</t>
  </si>
  <si>
    <t>SHAN NAGAR 1</t>
  </si>
  <si>
    <t>SHAN NAGAR 2</t>
  </si>
  <si>
    <t>A.I.I.M.S.</t>
  </si>
  <si>
    <t>KIDWAI NAGAR</t>
  </si>
  <si>
    <t>BRPL (+)</t>
  </si>
  <si>
    <t>BRPL (-)</t>
  </si>
  <si>
    <t>EXECUTIVE SUMMERY BSES R.P. LTD.</t>
  </si>
  <si>
    <t>NET ENERGY TO BSES RAJDHANI POWER LIMITED</t>
  </si>
  <si>
    <t>AT PARK STREET</t>
  </si>
  <si>
    <t>BAY-2 (N BWN)</t>
  </si>
  <si>
    <t>BAY-4 (E LANE)</t>
  </si>
  <si>
    <t>BAY-6 (T MARG)</t>
  </si>
  <si>
    <t>BAY-10 (E LANE)</t>
  </si>
  <si>
    <t>BAY-16 (N BWN)</t>
  </si>
  <si>
    <t>BAY-28 (C PLACE)</t>
  </si>
  <si>
    <t>BAY-42 (C PLACE)</t>
  </si>
  <si>
    <t>G.T.</t>
  </si>
  <si>
    <t>VIDYUT BHAWAN-1</t>
  </si>
  <si>
    <t>VIDYUT BHAWAN-2</t>
  </si>
  <si>
    <t>SCHOOL LANE-1</t>
  </si>
  <si>
    <t>SCHOOL LANE-2</t>
  </si>
  <si>
    <t>CUSTOMER-NDMC</t>
  </si>
  <si>
    <t>NDMC(+)</t>
  </si>
  <si>
    <t>CUSTOMER-  MES</t>
  </si>
  <si>
    <t>FED FROM DTL SYSTEM.</t>
  </si>
  <si>
    <t>NARAINA ( ON 33KV)</t>
  </si>
  <si>
    <t>KIRBY PLACE-1</t>
  </si>
  <si>
    <t>KIRBY PLACE-2</t>
  </si>
  <si>
    <t>RIDGE VALLEY ON 33KV</t>
  </si>
  <si>
    <t>FED FROM BSES RAJDHANI POWER LIMITED (11KV)</t>
  </si>
  <si>
    <t>R.R. HOSPITAL</t>
  </si>
  <si>
    <t>DEFENCE CLUB</t>
  </si>
  <si>
    <t>SUBROTO PARK</t>
  </si>
  <si>
    <t>BI LINES</t>
  </si>
  <si>
    <t>TOTAL FED FROM BSES RAJDHANI POWER LIMITED (11KV)</t>
  </si>
  <si>
    <t>TOTAL FED FROM DTL SYSTEM.</t>
  </si>
  <si>
    <t>MES(+)</t>
  </si>
  <si>
    <t>GRAND TOTAL (BSES RPL+NDPL+DTL)</t>
  </si>
  <si>
    <t>KHBR LANE-1-EXP.</t>
  </si>
  <si>
    <t>KHBR LANE-2 -EXP.</t>
  </si>
  <si>
    <t>KHBR LANE-1 -EXP</t>
  </si>
  <si>
    <t>DELHI TRANSCO LIMITED</t>
  </si>
  <si>
    <t>REACTIVE ENERGY CONSUMPTION STATEMENT</t>
  </si>
  <si>
    <t>NDPL(+)</t>
  </si>
  <si>
    <t>NDPL(-)</t>
  </si>
  <si>
    <t>ENERGY INPUT AT 66/33/11 KV LEVEL</t>
  </si>
  <si>
    <t>FLYOVER</t>
  </si>
  <si>
    <t>EXECUTIVE SUMMERY N.D.P.L.</t>
  </si>
  <si>
    <t>3) FROM ROHTAK ROAD (REFER ENERGY BALANCE SHEET ROHTAK ROAD ENCL)</t>
  </si>
  <si>
    <t>NET ENERGY TO NORTH DELHI POWER LIMITED</t>
  </si>
  <si>
    <t>BYPL(+)</t>
  </si>
  <si>
    <t>BYPL(-)</t>
  </si>
  <si>
    <t>ENERGY INPUT AT 66/33/11KV LEVEL</t>
  </si>
  <si>
    <t>1) ENERGY AT 66/33/11 KV LEVEL  (Refre A- Page -1)</t>
  </si>
  <si>
    <t>2) INTER COMPANY EXCHANGE OF ENERGY AT 66/33/11 KV (Refer C Page-3)</t>
  </si>
  <si>
    <t>1) ENERGY AT 66/33/11 KV LEVEL  (Refre B- Page -2)</t>
  </si>
  <si>
    <t>TO BSES RAJDHANI</t>
  </si>
  <si>
    <t>AT 33 KV  LEVEL</t>
  </si>
  <si>
    <t>O/G SBMILL-1</t>
  </si>
  <si>
    <t>O/G SBMILL-2</t>
  </si>
  <si>
    <t>O/G VISHAL-1</t>
  </si>
  <si>
    <t>O/G MADI PUR</t>
  </si>
  <si>
    <t>AT 33/11 KV LEVEL</t>
  </si>
  <si>
    <t>TX.-I</t>
  </si>
  <si>
    <t>TX-II</t>
  </si>
  <si>
    <t>TOTAL BSES RAJDHANI PO.LTD.</t>
  </si>
  <si>
    <t>TO BSES YAMUNA PO. LTD.</t>
  </si>
  <si>
    <t>AT 33 KV LEVEL</t>
  </si>
  <si>
    <t>O/G FAIZ ROAD</t>
  </si>
  <si>
    <t>O/G DMS</t>
  </si>
  <si>
    <t>TOTAL (BSES Y.P.L.)</t>
  </si>
  <si>
    <t>TO NORTH DELHI POWER LIMITED</t>
  </si>
  <si>
    <t>O/G VISHAL-2</t>
  </si>
  <si>
    <t>O/G 33KV RAMPURA-1</t>
  </si>
  <si>
    <t>O/G 33KV RAMPURA-2</t>
  </si>
  <si>
    <t>O/G 33KV SH.W.BAGH-2</t>
  </si>
  <si>
    <t>TX-III</t>
  </si>
  <si>
    <t>TOTAL NDPL</t>
  </si>
  <si>
    <t>B/C (IMP.TO BRPL)</t>
  </si>
  <si>
    <t>B/C (IMP.TO NDPL)</t>
  </si>
  <si>
    <t>(EXPORT)</t>
  </si>
  <si>
    <t>IBT-I</t>
  </si>
  <si>
    <t xml:space="preserve">kvarh (lag) </t>
  </si>
  <si>
    <t>IBT-2</t>
  </si>
  <si>
    <t xml:space="preserve">G.T. </t>
  </si>
  <si>
    <t xml:space="preserve">(66KV ) </t>
  </si>
  <si>
    <t>ROHTAK ROAD</t>
  </si>
  <si>
    <t>1)</t>
  </si>
  <si>
    <t xml:space="preserve">NDPL        </t>
  </si>
  <si>
    <t>(ACTIVE ENERGY DRAWL=</t>
  </si>
  <si>
    <t>%</t>
  </si>
  <si>
    <t>2)</t>
  </si>
  <si>
    <t>3)</t>
  </si>
  <si>
    <t>4)</t>
  </si>
  <si>
    <t>5)</t>
  </si>
  <si>
    <t>1) ENERGY RELEASED AT 66/33/11 KV LEVEL  (Refer sheet NDPL(+))</t>
  </si>
  <si>
    <t>2) INTER COMPANY EXCHANGE OF ENERGY AT 66/33/11 KV (Refer sheet NDPL(-))</t>
  </si>
  <si>
    <t>REMARK</t>
  </si>
  <si>
    <t>TOTAL OF INTER COMPANY EXCHANGE POINTS</t>
  </si>
  <si>
    <t>NDPL(+) continue</t>
  </si>
  <si>
    <t xml:space="preserve"> SUM OF ENERGY RELEASED AT 66/33/11 KV LEVEL </t>
  </si>
  <si>
    <t>TOTAL OF ENERGY AT INTER COMPANY EXCHANGE POINTS</t>
  </si>
  <si>
    <t>2) INTER COMPANY EXCHANGE OF ENERGY AT 66/33/11 KV (Refer sheet BRPL(-))</t>
  </si>
  <si>
    <t>1) ENERGY RELEASED AT 66/33/11 KV LEVEL (REFER SHEET BRPL (+))</t>
  </si>
  <si>
    <t>3)ENERGY RECEIVED FROM ROHTAK ROAD (REFER  ROHTAK ROAD SHEET ENC.)</t>
  </si>
  <si>
    <t>4) ENERGY RELEASED TO MES BY BRPL</t>
  </si>
  <si>
    <t>FINAL EXECUTIVE SUMMERY</t>
  </si>
  <si>
    <t>NET REACTIVE ENERGY TO N.D.P.L.</t>
  </si>
  <si>
    <t>NET REACTIVE ENERGY TO BSES RAJDHANI PO.LTD.</t>
  </si>
  <si>
    <t>NET REACTIVE ENERGY TO BSES YAMUNA PO.LTD.</t>
  </si>
  <si>
    <t>NET REACTIVE ENERGY TO NDMC</t>
  </si>
  <si>
    <t>NET REACTIVE ENERGY TO MES</t>
  </si>
  <si>
    <t>ALL FIGURES IN Mus.</t>
  </si>
  <si>
    <t xml:space="preserve">NET REACTIVE ENERGY CHARGEABLE </t>
  </si>
  <si>
    <t>(REACTIVE MUs)</t>
  </si>
  <si>
    <t>SHARED DISTRIBUTION GENERATED BY GENCO</t>
  </si>
  <si>
    <t>EXPORT IN LAGGING/LEADING MODE FROM THE SOURCE</t>
  </si>
  <si>
    <t>TOTAL</t>
  </si>
  <si>
    <t xml:space="preserve">E) NET EXPORT TO BSES RPL </t>
  </si>
  <si>
    <t>F) NET EXPORT TO BSES YPL</t>
  </si>
  <si>
    <t xml:space="preserve">G) NET EXPORT TO N.D.P.L. </t>
  </si>
  <si>
    <t>BRPL(+) continue</t>
  </si>
  <si>
    <t>ENERGY TO NDMC</t>
  </si>
  <si>
    <t>TOTAL ENERGY TO NDMC</t>
  </si>
  <si>
    <t xml:space="preserve"> TOTAL  ENERGY RELEASED AT 66/33/11 KV LEVEL </t>
  </si>
  <si>
    <t>Energy for above 103%</t>
  </si>
  <si>
    <t>Energy for below 97%</t>
  </si>
  <si>
    <t>PRAGATI</t>
  </si>
  <si>
    <t>GT-I</t>
  </si>
  <si>
    <t>GT-II</t>
  </si>
  <si>
    <t>(220 KV)</t>
  </si>
  <si>
    <t>Kvarh(Lead/Lag)</t>
  </si>
  <si>
    <t xml:space="preserve">VISHAL </t>
  </si>
  <si>
    <t>NDMC(+) Continue…</t>
  </si>
  <si>
    <t xml:space="preserve"> A.) EXPORT/IMPORT OF REACTIVE ENERGY IN LEAD/LAG MODE ON IBT's AT GENCO</t>
  </si>
  <si>
    <t>Note:-</t>
  </si>
  <si>
    <t>+</t>
  </si>
  <si>
    <t xml:space="preserve">                     DELHI TRANSCO LIMITED</t>
  </si>
  <si>
    <t xml:space="preserve">kvarh (Lead/lag) </t>
  </si>
  <si>
    <t xml:space="preserve">BRPL </t>
  </si>
  <si>
    <t>BYPL</t>
  </si>
  <si>
    <t>NDMC</t>
  </si>
  <si>
    <t>MES</t>
  </si>
  <si>
    <t>+ve sign indicates reactive energy drawl from the grid/system</t>
  </si>
  <si>
    <t>-ve sign indicates reactive energy injected to the grid/system</t>
  </si>
  <si>
    <t>66KV DMRC</t>
  </si>
  <si>
    <t>AIIMS</t>
  </si>
  <si>
    <t>11KV VIKAS SADAN</t>
  </si>
  <si>
    <t>11KV NDSE</t>
  </si>
  <si>
    <t>NDMC(-)</t>
  </si>
  <si>
    <t>AKSHARDHAM</t>
  </si>
  <si>
    <t>Tx-1</t>
  </si>
  <si>
    <t>KAMLA MKT.-2</t>
  </si>
  <si>
    <t>DIAL</t>
  </si>
  <si>
    <t>66 KV BD MARG-II</t>
  </si>
  <si>
    <t>INDER PURI-2</t>
  </si>
  <si>
    <t>O/G 33KV KIRTI NAGAR</t>
  </si>
  <si>
    <t>MASJID MOD</t>
  </si>
  <si>
    <t>EXPORT TO NDMC FROM PARK STREET</t>
  </si>
  <si>
    <t>EXPORT TO SOUTH &amp; WEST FROM PARK STREET</t>
  </si>
  <si>
    <t>I.P.STATION   EXPORT TO NDMC</t>
  </si>
  <si>
    <t>TX.2</t>
  </si>
  <si>
    <t>EXPORT TO EAST &amp; CENTRE    IMPORTS</t>
  </si>
  <si>
    <t>DSIDC BAWANA</t>
  </si>
  <si>
    <t>66KV TX.3</t>
  </si>
  <si>
    <t xml:space="preserve">                                                    REACTIVE ENERGY RELEASE STATEMENT TO LICENSEES.</t>
  </si>
  <si>
    <t>MUNDKA</t>
  </si>
  <si>
    <t>66KV NANGLOI</t>
  </si>
  <si>
    <t>66KV NGL. WATER WORKS</t>
  </si>
  <si>
    <t>66KV GUEST HOUSE</t>
  </si>
  <si>
    <t>66KV TX.2</t>
  </si>
  <si>
    <t>66KV NGL. T-OFF MGL P</t>
  </si>
  <si>
    <t>66KV MANGOL PURI</t>
  </si>
  <si>
    <t>TRAUMA CENTRE</t>
  </si>
  <si>
    <t>33KV TX-1</t>
  </si>
  <si>
    <t>66KV DMRC-II</t>
  </si>
  <si>
    <t>66KV DMRC-I</t>
  </si>
  <si>
    <t>ELECTRIC LANE</t>
  </si>
  <si>
    <t>DELIVERED &amp; RECEIVED ABOVE 103%</t>
  </si>
  <si>
    <t>DELIVERED &amp; RECEIVED BELOW 97 %</t>
  </si>
  <si>
    <t>KILOKARI</t>
  </si>
  <si>
    <t>SPM NO.1/ BAPUDHAM</t>
  </si>
  <si>
    <t>GHEWARA</t>
  </si>
  <si>
    <t>SIRI FORT</t>
  </si>
  <si>
    <t>ROHINI-II</t>
  </si>
  <si>
    <t>33KV TX-2</t>
  </si>
  <si>
    <t>SHEKHAWATI- 2</t>
  </si>
  <si>
    <t>SHEKHAWATI- 1</t>
  </si>
  <si>
    <t>WAZIRPUR</t>
  </si>
  <si>
    <t>Guest House</t>
  </si>
  <si>
    <t xml:space="preserve">Guest House </t>
  </si>
  <si>
    <t>HARSH VIHAR</t>
  </si>
  <si>
    <t>TX.-3 (66KV)</t>
  </si>
  <si>
    <t>TX-3</t>
  </si>
  <si>
    <t>TX.-2 (66KV)</t>
  </si>
  <si>
    <t>Pandav Nagar</t>
  </si>
  <si>
    <t>PEERAGARHI</t>
  </si>
  <si>
    <t>SUDARSHAN PARK(L -1)</t>
  </si>
  <si>
    <t>RANI BAGH(L-2)</t>
  </si>
  <si>
    <t>PEERGARHI</t>
  </si>
  <si>
    <t>33KV VISHAL (L-3)</t>
  </si>
  <si>
    <t>33KV (LINE - 4)</t>
  </si>
  <si>
    <t>33KV UDYOG NAGAR(L-5)</t>
  </si>
  <si>
    <t>33KV MADIPUR(L-6)</t>
  </si>
  <si>
    <t>PASCHIM PURI - I (L-7)</t>
  </si>
  <si>
    <t>PASCHIM PURI - 2(L-8)</t>
  </si>
  <si>
    <t>Tx.1 (66 KV)-circuit No.1</t>
  </si>
  <si>
    <t>Tx.2 (66 KV)-circuit no. 2</t>
  </si>
  <si>
    <t>Tx.3 (33 KV)-Ckt No.4</t>
  </si>
  <si>
    <t>Tx.4 (33 KV)-Ckt No.  5</t>
  </si>
  <si>
    <t>66KV SCHOOL LANE</t>
  </si>
  <si>
    <t>66KV TX.1</t>
  </si>
  <si>
    <t>O/G REWARI LINE 1(payal)</t>
  </si>
  <si>
    <t>Tx-3</t>
  </si>
  <si>
    <t>BAY No 611</t>
  </si>
  <si>
    <t>Tx.5</t>
  </si>
  <si>
    <t>NARELA</t>
  </si>
  <si>
    <t>33KV Bhikaji Cama Place</t>
  </si>
  <si>
    <t>Trauma Centre</t>
  </si>
  <si>
    <t>33kV Bhikaji Cama Place</t>
  </si>
  <si>
    <t>33KV IIT Circuit</t>
  </si>
  <si>
    <t>MAYA PURI -I</t>
  </si>
  <si>
    <t>MAYA PURI -II</t>
  </si>
  <si>
    <t>IIT CIRCUIT</t>
  </si>
  <si>
    <t>PREET VIHAR</t>
  </si>
  <si>
    <t>MUKHERJEE PARK - I</t>
  </si>
  <si>
    <t>MUKHERJEE PARK - II</t>
  </si>
  <si>
    <t>PAAPANKALAN-III</t>
  </si>
  <si>
    <t>RAILWAY(+)</t>
  </si>
  <si>
    <t>CUSTOMER-  NORTHERN RAILWAYS</t>
  </si>
  <si>
    <t>NARELA DSIDC-1</t>
  </si>
  <si>
    <t>NET REACTIVE ENERGY TO N. RAILWAYS</t>
  </si>
  <si>
    <t>NARELA (RAILWAY CKTS)</t>
  </si>
  <si>
    <t>66KV RLY Ckt-1</t>
  </si>
  <si>
    <t>RIDGE VALLEY (RAILWAY CKTS)</t>
  </si>
  <si>
    <t xml:space="preserve">REWARI LINE </t>
  </si>
  <si>
    <t>VISHAL-1</t>
  </si>
  <si>
    <t>VISHAL-2</t>
  </si>
  <si>
    <t>MAYAPURI</t>
  </si>
  <si>
    <t>16MVA TX-1</t>
  </si>
  <si>
    <t>PPK-1</t>
  </si>
  <si>
    <t>SAGARPUR</t>
  </si>
  <si>
    <t>6)</t>
  </si>
  <si>
    <t>N.Railway</t>
  </si>
  <si>
    <t>R.K.PURAM</t>
  </si>
  <si>
    <t>33KV I/C-1</t>
  </si>
  <si>
    <t>33KV I/C-2</t>
  </si>
  <si>
    <t>66KV I/C-1</t>
  </si>
  <si>
    <t>66KV I/C-2</t>
  </si>
  <si>
    <t>220KV DMRC-2</t>
  </si>
  <si>
    <t>220KV DMRC-1</t>
  </si>
  <si>
    <t>66KV Rly Ckt-1</t>
  </si>
  <si>
    <t>66KV Rly Ckt-2</t>
  </si>
  <si>
    <t>TUGLAKABAD</t>
  </si>
  <si>
    <t xml:space="preserve">BAY-38 </t>
  </si>
  <si>
    <t>MSW BAWANA</t>
  </si>
  <si>
    <t>E.Delhi Waste GZP</t>
  </si>
  <si>
    <t>TOTAL ENERGY TO Northern Railway</t>
  </si>
  <si>
    <t>SADAR</t>
  </si>
  <si>
    <t>AJMERI GATE</t>
  </si>
  <si>
    <t>NDLS</t>
  </si>
  <si>
    <t>D.M.S</t>
  </si>
  <si>
    <t>I/C from R.Valley at kidwai ngr</t>
  </si>
  <si>
    <t>SECURE</t>
  </si>
  <si>
    <t>FED FROM BYPL (RLY.)</t>
  </si>
  <si>
    <t>Tx 1</t>
  </si>
  <si>
    <t>SGTN</t>
  </si>
  <si>
    <t>XF465246</t>
  </si>
  <si>
    <t>XF465248</t>
  </si>
  <si>
    <t>Secure</t>
  </si>
  <si>
    <t>66KV TX.4</t>
  </si>
  <si>
    <t>PAAPANKALAN-I</t>
  </si>
  <si>
    <t>66KV Nilothi Ckt-1</t>
  </si>
  <si>
    <t>66KV Nilothi Ckt-2</t>
  </si>
  <si>
    <t>Q0473785</t>
  </si>
  <si>
    <t>Total Generation at GT(IBT1+IBT2) =</t>
  </si>
  <si>
    <t xml:space="preserve">Generation at feeders </t>
  </si>
  <si>
    <t>=</t>
  </si>
  <si>
    <t>NET REACTIVE ENERGY at GT   =</t>
  </si>
  <si>
    <t xml:space="preserve">   (EXPORT)</t>
  </si>
  <si>
    <t>(DERC order        =</t>
  </si>
  <si>
    <t>NET REACTIVE ENERGY at MSW BAWANA   =</t>
  </si>
  <si>
    <t>NET REACTIVE ENERGY at  PRAGATI =</t>
  </si>
  <si>
    <t xml:space="preserve">EAST DELHI WASTE - Ghazipur </t>
  </si>
  <si>
    <t>NET REACTIVE ENERGY at  EDWMP =</t>
  </si>
  <si>
    <t>Reactive Energy distribution to DISCOMs in proportion to their allocation for GT:</t>
  </si>
  <si>
    <t>Reactive Energy distribution to DISCOMs in proportion to their allocation for MSW-BAWANA:</t>
  </si>
  <si>
    <t>Reactive Energy distribution to DISCOMs in proportion to their allocation for PRAGATI :</t>
  </si>
  <si>
    <t>A)</t>
  </si>
  <si>
    <t>B)</t>
  </si>
  <si>
    <t>C)</t>
  </si>
  <si>
    <t>D)</t>
  </si>
  <si>
    <t>E)</t>
  </si>
  <si>
    <t>O/G 33KV RAMA ROAD</t>
  </si>
  <si>
    <t>20MVATX-III</t>
  </si>
  <si>
    <t>TEKHAND WASTE TO ENERGY PANT</t>
  </si>
  <si>
    <t>F)</t>
  </si>
  <si>
    <t>TOTAL REACTIVE ENRGY DISTRIBUTION OF EACH DISCOM ON DELHI GENERATORS (A+B+C+D+E)</t>
  </si>
  <si>
    <t>Q0491809</t>
  </si>
  <si>
    <t>DEV NAGAR</t>
  </si>
  <si>
    <t>TX.-3 (33KV)</t>
  </si>
  <si>
    <t>TX.-4 (33KV)</t>
  </si>
  <si>
    <t>Q0487636</t>
  </si>
  <si>
    <t>Q0487633</t>
  </si>
  <si>
    <t>Q0491811</t>
  </si>
  <si>
    <t>33KV RAMA ROAD</t>
  </si>
  <si>
    <t>33KV SHAHZADA BAGH</t>
  </si>
  <si>
    <t>Q0487625</t>
  </si>
  <si>
    <t>Q0487626</t>
  </si>
  <si>
    <t>Y0357821</t>
  </si>
  <si>
    <t>ANAND VIHAR</t>
  </si>
  <si>
    <t>Q0430841</t>
  </si>
  <si>
    <t>THOMSON ROAD</t>
  </si>
  <si>
    <t>Q0430833</t>
  </si>
  <si>
    <t>SHIVAJI BRIDGE</t>
  </si>
  <si>
    <t>Q0430835</t>
  </si>
  <si>
    <t>RRI HAMILTON RD.</t>
  </si>
  <si>
    <t>Q0430822</t>
  </si>
  <si>
    <t>KODIYA PUL</t>
  </si>
  <si>
    <t>Q0430821</t>
  </si>
  <si>
    <t>FED FROM BRPL(RLY.)</t>
  </si>
  <si>
    <t>NIZAMUDDIN RLY STN</t>
  </si>
  <si>
    <t>Q0430831</t>
  </si>
  <si>
    <t>TUGLUKABAD RY STN</t>
  </si>
  <si>
    <t>TUGLUKABAD RLY STN</t>
  </si>
  <si>
    <t>33KV SAHJAHAN ROAD</t>
  </si>
  <si>
    <t>Y0357713</t>
  </si>
  <si>
    <t>Y0357712</t>
  </si>
  <si>
    <t>100MVA Tx.3 (33 KV)</t>
  </si>
  <si>
    <t>220 kV DMRC #1</t>
  </si>
  <si>
    <t>220 kV DMRC #2</t>
  </si>
  <si>
    <t>Y0357818</t>
  </si>
  <si>
    <t>Tx.5 (33 KV)-Ckt No.3</t>
  </si>
  <si>
    <t>STG</t>
  </si>
  <si>
    <t>BAY No 612</t>
  </si>
  <si>
    <t>33KV NARAINA DTC CKT-II</t>
  </si>
  <si>
    <t>Q0487631</t>
  </si>
  <si>
    <t>Q0263402</t>
  </si>
  <si>
    <t>33KV R R HOSPITAL</t>
  </si>
  <si>
    <t>Q0819156</t>
  </si>
  <si>
    <t>33KV NARAINA DTC CKT-I</t>
  </si>
  <si>
    <t>Q0487627</t>
  </si>
  <si>
    <t>TEKHAND WASTE TO ENERGY PLANT</t>
  </si>
  <si>
    <t>Q0430839</t>
  </si>
  <si>
    <t>Check Meter Data</t>
  </si>
  <si>
    <t>check meter</t>
  </si>
  <si>
    <t>up to  08.07.2024_BD</t>
  </si>
  <si>
    <t>ANAND VIHAR-2</t>
  </si>
  <si>
    <t>Q0430824</t>
  </si>
  <si>
    <t>ITPO</t>
  </si>
  <si>
    <t>TLAK MARG</t>
  </si>
  <si>
    <t>Check Meter</t>
  </si>
  <si>
    <t>CHECK METER</t>
  </si>
  <si>
    <t>Under BD since 21.08.24</t>
  </si>
  <si>
    <t>TUGLUKABAD RLY STN-2</t>
  </si>
  <si>
    <t>Q0881930</t>
  </si>
  <si>
    <t>TUGLUKABAD RY STN-2</t>
  </si>
  <si>
    <t>DECEMBER-2024</t>
  </si>
  <si>
    <t xml:space="preserve">                                      PERIOD 1st DECEMBER-2024 TO 31st DECEMBER-2024</t>
  </si>
  <si>
    <t>Q0881912</t>
  </si>
  <si>
    <t>up to 26.12.24</t>
  </si>
  <si>
    <t>wef 26.12.24</t>
  </si>
  <si>
    <t>Q0430820</t>
  </si>
  <si>
    <t>UP TO 10.12.24</t>
  </si>
  <si>
    <t>WEF 11.12.24</t>
  </si>
  <si>
    <t>AIS TO GIS SHIFTING</t>
  </si>
  <si>
    <t>FINAL READING 31/12/2024</t>
  </si>
  <si>
    <t>INTIAL READING 01/12/2024</t>
  </si>
  <si>
    <t>Q0263401</t>
  </si>
  <si>
    <t>up to 19.12.24</t>
  </si>
  <si>
    <t>up to 19.12.24_BD</t>
  </si>
  <si>
    <t>Assesment</t>
  </si>
  <si>
    <t xml:space="preserve">Check meter </t>
  </si>
  <si>
    <t xml:space="preserve">CHECK METER </t>
  </si>
  <si>
    <t xml:space="preserve">Check Meter </t>
  </si>
  <si>
    <t xml:space="preserve">check meter </t>
  </si>
  <si>
    <t>Reactive Energy distribution to DISCOMs in proportion to their Active Energy drawl(week No- 36 FY2024-25)  for EDWMP-GHAZIPUR :</t>
  </si>
  <si>
    <t>Note:-Above Data is provided by DTL Metering Department</t>
  </si>
</sst>
</file>

<file path=xl/styles.xml><?xml version="1.0" encoding="utf-8"?>
<styleSheet xmlns="http://schemas.openxmlformats.org/spreadsheetml/2006/main">
  <numFmts count="3">
    <numFmt numFmtId="192" formatCode="0.0000"/>
    <numFmt numFmtId="193" formatCode="0.000"/>
    <numFmt numFmtId="194" formatCode="0.0"/>
  </numFmts>
  <fonts count="91">
    <font>
      <sz val="10"/>
      <name val="Arial"/>
    </font>
    <font>
      <sz val="10"/>
      <name val="Arial"/>
    </font>
    <font>
      <b/>
      <sz val="2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sz val="8"/>
      <name val="Arial"/>
      <family val="2"/>
    </font>
    <font>
      <b/>
      <u/>
      <sz val="11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25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7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b/>
      <u/>
      <sz val="14"/>
      <name val="Arial"/>
      <family val="2"/>
    </font>
    <font>
      <b/>
      <sz val="18"/>
      <name val="Arial"/>
      <family val="2"/>
    </font>
    <font>
      <sz val="4"/>
      <name val="Arial"/>
      <family val="2"/>
    </font>
    <font>
      <sz val="12"/>
      <name val="Arial"/>
      <family val="2"/>
    </font>
    <font>
      <b/>
      <sz val="20"/>
      <color indexed="12"/>
      <name val="Arial"/>
      <family val="2"/>
    </font>
    <font>
      <sz val="20"/>
      <color indexed="12"/>
      <name val="Arial"/>
      <family val="2"/>
    </font>
    <font>
      <b/>
      <sz val="14"/>
      <color indexed="12"/>
      <name val="Arial"/>
      <family val="2"/>
    </font>
    <font>
      <b/>
      <sz val="12"/>
      <color indexed="12"/>
      <name val="Arial"/>
      <family val="2"/>
    </font>
    <font>
      <b/>
      <sz val="10"/>
      <color indexed="12"/>
      <name val="Arial"/>
      <family val="2"/>
    </font>
    <font>
      <sz val="12"/>
      <color indexed="12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sz val="8"/>
      <color indexed="10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indexed="10"/>
      <name val="Arial"/>
      <family val="2"/>
    </font>
    <font>
      <b/>
      <sz val="18"/>
      <color indexed="8"/>
      <name val="Arial"/>
      <family val="2"/>
    </font>
    <font>
      <b/>
      <sz val="12"/>
      <color indexed="8"/>
      <name val="Arial"/>
      <family val="2"/>
    </font>
    <font>
      <sz val="12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8"/>
      <name val="Arial"/>
      <family val="2"/>
    </font>
    <font>
      <b/>
      <u/>
      <sz val="10"/>
      <name val="Arial"/>
      <family val="2"/>
    </font>
    <font>
      <sz val="10"/>
      <color indexed="12"/>
      <name val="Arial"/>
      <family val="2"/>
    </font>
    <font>
      <b/>
      <sz val="16"/>
      <color indexed="12"/>
      <name val="Arial"/>
      <family val="2"/>
    </font>
    <font>
      <sz val="16"/>
      <name val="Arial"/>
      <family val="2"/>
    </font>
    <font>
      <b/>
      <sz val="16"/>
      <color indexed="8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7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i/>
      <sz val="13"/>
      <name val="Arial"/>
      <family val="2"/>
    </font>
    <font>
      <i/>
      <sz val="11"/>
      <name val="Arial"/>
      <family val="2"/>
    </font>
    <font>
      <sz val="16"/>
      <color indexed="12"/>
      <name val="Arial"/>
      <family val="2"/>
    </font>
    <font>
      <b/>
      <sz val="18"/>
      <color indexed="12"/>
      <name val="Arial"/>
      <family val="2"/>
    </font>
    <font>
      <sz val="18"/>
      <color indexed="12"/>
      <name val="Arial"/>
      <family val="2"/>
    </font>
    <font>
      <b/>
      <sz val="14"/>
      <color indexed="12"/>
      <name val="Arial"/>
      <family val="2"/>
    </font>
    <font>
      <b/>
      <sz val="24"/>
      <color indexed="12"/>
      <name val="Arial"/>
      <family val="2"/>
    </font>
    <font>
      <b/>
      <u/>
      <sz val="18"/>
      <name val="Arial"/>
      <family val="2"/>
    </font>
    <font>
      <b/>
      <u/>
      <sz val="16"/>
      <color indexed="12"/>
      <name val="Arial"/>
      <family val="2"/>
    </font>
    <font>
      <b/>
      <sz val="14"/>
      <color indexed="8"/>
      <name val="Arial"/>
      <family val="2"/>
    </font>
    <font>
      <b/>
      <sz val="20"/>
      <color indexed="8"/>
      <name val="Arial"/>
      <family val="2"/>
    </font>
    <font>
      <sz val="12"/>
      <color indexed="8"/>
      <name val="Arial"/>
      <family val="2"/>
    </font>
    <font>
      <b/>
      <sz val="22"/>
      <name val="Arial"/>
      <family val="2"/>
    </font>
    <font>
      <b/>
      <sz val="19"/>
      <name val="Arial"/>
      <family val="2"/>
    </font>
    <font>
      <sz val="9"/>
      <name val="Arial"/>
      <family val="2"/>
    </font>
    <font>
      <sz val="18"/>
      <color indexed="10"/>
      <name val="Arial"/>
      <family val="2"/>
    </font>
    <font>
      <b/>
      <sz val="14"/>
      <name val="Arial"/>
      <family val="2"/>
    </font>
    <font>
      <b/>
      <sz val="15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14"/>
      <color indexed="8"/>
      <name val="Arial"/>
      <family val="2"/>
    </font>
    <font>
      <b/>
      <u/>
      <sz val="9"/>
      <name val="Arial"/>
      <family val="2"/>
    </font>
    <font>
      <sz val="8"/>
      <name val="Arial"/>
      <family val="2"/>
    </font>
    <font>
      <sz val="14"/>
      <color indexed="8"/>
      <name val="Arial"/>
      <family val="2"/>
    </font>
    <font>
      <sz val="10"/>
      <color indexed="8"/>
      <name val="Arial"/>
      <family val="2"/>
    </font>
    <font>
      <sz val="13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4" tint="0.59999389629810485"/>
        <bgColor indexed="64"/>
      </patternFill>
    </fill>
  </fills>
  <borders count="44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/>
      <bottom style="medium">
        <color indexed="10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87">
    <xf numFmtId="0" fontId="0" fillId="0" borderId="0" xfId="0"/>
    <xf numFmtId="0" fontId="2" fillId="0" borderId="0" xfId="0" applyFont="1" applyFill="1" applyAlignment="1">
      <alignment horizontal="left"/>
    </xf>
    <xf numFmtId="0" fontId="3" fillId="0" borderId="0" xfId="0" applyFont="1" applyFill="1"/>
    <xf numFmtId="0" fontId="4" fillId="0" borderId="0" xfId="0" applyFont="1" applyFill="1"/>
    <xf numFmtId="0" fontId="8" fillId="0" borderId="0" xfId="0" applyFont="1" applyFill="1" applyAlignment="1">
      <alignment horizontal="center"/>
    </xf>
    <xf numFmtId="0" fontId="9" fillId="0" borderId="0" xfId="0" applyFont="1" applyFill="1" applyAlignment="1">
      <alignment horizontal="left"/>
    </xf>
    <xf numFmtId="0" fontId="10" fillId="0" borderId="0" xfId="0" applyFont="1" applyFill="1"/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left"/>
    </xf>
    <xf numFmtId="0" fontId="12" fillId="0" borderId="0" xfId="0" applyFont="1" applyFill="1" applyAlignment="1">
      <alignment horizontal="center"/>
    </xf>
    <xf numFmtId="0" fontId="13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0" fillId="0" borderId="0" xfId="0" applyBorder="1"/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3" fillId="0" borderId="0" xfId="0" applyFont="1" applyFill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8" fillId="0" borderId="2" xfId="0" applyFont="1" applyFill="1" applyBorder="1" applyAlignment="1">
      <alignment horizontal="center"/>
    </xf>
    <xf numFmtId="0" fontId="0" fillId="0" borderId="4" xfId="0" applyBorder="1"/>
    <xf numFmtId="2" fontId="8" fillId="0" borderId="2" xfId="0" applyNumberFormat="1" applyFont="1" applyFill="1" applyBorder="1" applyAlignment="1">
      <alignment horizontal="center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1" fontId="10" fillId="0" borderId="0" xfId="0" applyNumberFormat="1" applyFont="1" applyFill="1" applyBorder="1" applyAlignment="1">
      <alignment horizontal="center"/>
    </xf>
    <xf numFmtId="2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2" fontId="11" fillId="0" borderId="0" xfId="0" applyNumberFormat="1" applyFont="1" applyFill="1" applyBorder="1"/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6" fillId="0" borderId="0" xfId="0" applyFont="1" applyFill="1" applyBorder="1" applyAlignment="1">
      <alignment horizontal="center" vertical="center"/>
    </xf>
    <xf numFmtId="0" fontId="0" fillId="0" borderId="8" xfId="0" applyBorder="1"/>
    <xf numFmtId="0" fontId="0" fillId="0" borderId="9" xfId="0" applyBorder="1"/>
    <xf numFmtId="0" fontId="10" fillId="0" borderId="2" xfId="0" applyFont="1" applyFill="1" applyBorder="1" applyAlignment="1">
      <alignment horizontal="center" wrapText="1"/>
    </xf>
    <xf numFmtId="0" fontId="19" fillId="0" borderId="0" xfId="0" applyFont="1" applyFill="1" applyAlignment="1">
      <alignment horizontal="center"/>
    </xf>
    <xf numFmtId="192" fontId="3" fillId="0" borderId="0" xfId="0" applyNumberFormat="1" applyFont="1" applyFill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3" fillId="0" borderId="10" xfId="0" applyFont="1" applyFill="1" applyBorder="1"/>
    <xf numFmtId="0" fontId="3" fillId="0" borderId="0" xfId="0" applyFont="1" applyFill="1" applyBorder="1"/>
    <xf numFmtId="0" fontId="11" fillId="0" borderId="3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" fontId="10" fillId="0" borderId="0" xfId="0" applyNumberFormat="1" applyFont="1" applyFill="1" applyBorder="1" applyAlignment="1">
      <alignment horizontal="center" vertical="center"/>
    </xf>
    <xf numFmtId="2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2" fontId="8" fillId="0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2" fontId="10" fillId="0" borderId="12" xfId="0" applyNumberFormat="1" applyFont="1" applyFill="1" applyBorder="1" applyAlignment="1">
      <alignment horizontal="left" vertical="center"/>
    </xf>
    <xf numFmtId="1" fontId="10" fillId="0" borderId="12" xfId="0" applyNumberFormat="1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vertical="center"/>
    </xf>
    <xf numFmtId="2" fontId="10" fillId="0" borderId="12" xfId="0" applyNumberFormat="1" applyFont="1" applyFill="1" applyBorder="1" applyAlignment="1">
      <alignment horizontal="center" vertical="center"/>
    </xf>
    <xf numFmtId="2" fontId="8" fillId="0" borderId="11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2" fontId="10" fillId="0" borderId="0" xfId="0" applyNumberFormat="1" applyFont="1" applyFill="1" applyBorder="1" applyAlignment="1">
      <alignment horizontal="left" vertical="center"/>
    </xf>
    <xf numFmtId="2" fontId="8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center"/>
    </xf>
    <xf numFmtId="2" fontId="10" fillId="0" borderId="3" xfId="0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left"/>
    </xf>
    <xf numFmtId="193" fontId="19" fillId="0" borderId="0" xfId="0" applyNumberFormat="1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22" fillId="0" borderId="0" xfId="0" applyFont="1" applyFill="1"/>
    <xf numFmtId="2" fontId="10" fillId="0" borderId="12" xfId="0" applyNumberFormat="1" applyFont="1" applyFill="1" applyBorder="1" applyAlignment="1">
      <alignment horizontal="center"/>
    </xf>
    <xf numFmtId="0" fontId="10" fillId="0" borderId="3" xfId="0" applyFont="1" applyFill="1" applyBorder="1"/>
    <xf numFmtId="0" fontId="19" fillId="0" borderId="0" xfId="0" applyFont="1" applyFill="1"/>
    <xf numFmtId="0" fontId="19" fillId="0" borderId="3" xfId="0" applyFont="1" applyFill="1" applyBorder="1" applyAlignment="1">
      <alignment horizontal="center"/>
    </xf>
    <xf numFmtId="0" fontId="19" fillId="0" borderId="0" xfId="0" applyFont="1" applyFill="1" applyBorder="1"/>
    <xf numFmtId="0" fontId="10" fillId="0" borderId="2" xfId="0" applyFont="1" applyFill="1" applyBorder="1"/>
    <xf numFmtId="192" fontId="10" fillId="0" borderId="2" xfId="0" applyNumberFormat="1" applyFont="1" applyFill="1" applyBorder="1"/>
    <xf numFmtId="192" fontId="10" fillId="0" borderId="1" xfId="0" applyNumberFormat="1" applyFont="1" applyFill="1" applyBorder="1"/>
    <xf numFmtId="0" fontId="11" fillId="0" borderId="12" xfId="0" applyFont="1" applyFill="1" applyBorder="1"/>
    <xf numFmtId="0" fontId="11" fillId="0" borderId="11" xfId="0" applyFont="1" applyFill="1" applyBorder="1"/>
    <xf numFmtId="1" fontId="19" fillId="0" borderId="1" xfId="0" applyNumberFormat="1" applyFont="1" applyFill="1" applyBorder="1" applyAlignment="1">
      <alignment horizontal="center"/>
    </xf>
    <xf numFmtId="1" fontId="19" fillId="0" borderId="1" xfId="0" applyNumberFormat="1" applyFont="1" applyFill="1" applyBorder="1" applyAlignment="1">
      <alignment horizontal="center" vertical="center"/>
    </xf>
    <xf numFmtId="0" fontId="3" fillId="0" borderId="0" xfId="0" applyFont="1" applyBorder="1"/>
    <xf numFmtId="1" fontId="19" fillId="0" borderId="0" xfId="0" applyNumberFormat="1" applyFont="1" applyFill="1" applyBorder="1" applyAlignment="1">
      <alignment horizontal="center"/>
    </xf>
    <xf numFmtId="0" fontId="11" fillId="0" borderId="0" xfId="0" applyFont="1"/>
    <xf numFmtId="0" fontId="3" fillId="0" borderId="0" xfId="0" applyFont="1"/>
    <xf numFmtId="0" fontId="23" fillId="0" borderId="3" xfId="0" applyFont="1" applyFill="1" applyBorder="1"/>
    <xf numFmtId="2" fontId="24" fillId="0" borderId="0" xfId="0" applyNumberFormat="1" applyFont="1" applyFill="1" applyBorder="1" applyAlignment="1">
      <alignment horizontal="center"/>
    </xf>
    <xf numFmtId="2" fontId="24" fillId="0" borderId="13" xfId="0" applyNumberFormat="1" applyFont="1" applyFill="1" applyBorder="1" applyAlignment="1">
      <alignment horizontal="center"/>
    </xf>
    <xf numFmtId="2" fontId="25" fillId="0" borderId="0" xfId="0" applyNumberFormat="1" applyFont="1" applyFill="1" applyBorder="1" applyAlignment="1">
      <alignment horizontal="left"/>
    </xf>
    <xf numFmtId="2" fontId="19" fillId="0" borderId="0" xfId="0" applyNumberFormat="1" applyFont="1" applyFill="1" applyBorder="1"/>
    <xf numFmtId="2" fontId="19" fillId="0" borderId="0" xfId="0" applyNumberFormat="1" applyFont="1" applyFill="1" applyBorder="1" applyAlignment="1">
      <alignment horizontal="center"/>
    </xf>
    <xf numFmtId="2" fontId="19" fillId="0" borderId="13" xfId="0" applyNumberFormat="1" applyFont="1" applyFill="1" applyBorder="1" applyAlignment="1">
      <alignment horizontal="center"/>
    </xf>
    <xf numFmtId="2" fontId="3" fillId="0" borderId="0" xfId="0" applyNumberFormat="1" applyFont="1" applyFill="1" applyBorder="1"/>
    <xf numFmtId="0" fontId="3" fillId="0" borderId="0" xfId="0" applyFont="1" applyFill="1" applyBorder="1" applyAlignment="1">
      <alignment horizontal="center"/>
    </xf>
    <xf numFmtId="2" fontId="19" fillId="0" borderId="1" xfId="0" applyNumberFormat="1" applyFont="1" applyFill="1" applyBorder="1" applyAlignment="1">
      <alignment horizontal="center"/>
    </xf>
    <xf numFmtId="0" fontId="19" fillId="0" borderId="0" xfId="0" applyFont="1" applyBorder="1"/>
    <xf numFmtId="192" fontId="23" fillId="0" borderId="0" xfId="0" applyNumberFormat="1" applyFont="1" applyFill="1" applyAlignment="1">
      <alignment horizontal="center"/>
    </xf>
    <xf numFmtId="192" fontId="23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192" fontId="3" fillId="0" borderId="0" xfId="0" applyNumberFormat="1" applyFont="1"/>
    <xf numFmtId="0" fontId="0" fillId="0" borderId="0" xfId="0" applyAlignment="1">
      <alignment horizontal="right"/>
    </xf>
    <xf numFmtId="192" fontId="0" fillId="0" borderId="0" xfId="0" applyNumberFormat="1"/>
    <xf numFmtId="192" fontId="20" fillId="0" borderId="0" xfId="0" applyNumberFormat="1" applyFont="1" applyFill="1" applyBorder="1" applyAlignment="1">
      <alignment horizontal="center"/>
    </xf>
    <xf numFmtId="0" fontId="2" fillId="0" borderId="14" xfId="0" applyFont="1" applyFill="1" applyBorder="1" applyAlignment="1">
      <alignment horizontal="left"/>
    </xf>
    <xf numFmtId="0" fontId="8" fillId="0" borderId="8" xfId="0" applyFont="1" applyFill="1" applyBorder="1" applyAlignment="1">
      <alignment horizontal="center"/>
    </xf>
    <xf numFmtId="0" fontId="21" fillId="0" borderId="8" xfId="0" applyFont="1" applyFill="1" applyBorder="1" applyAlignment="1">
      <alignment horizontal="center"/>
    </xf>
    <xf numFmtId="0" fontId="21" fillId="0" borderId="8" xfId="0" applyFont="1" applyFill="1" applyBorder="1" applyAlignment="1">
      <alignment horizontal="left"/>
    </xf>
    <xf numFmtId="193" fontId="9" fillId="0" borderId="8" xfId="0" applyNumberFormat="1" applyFont="1" applyFill="1" applyBorder="1" applyAlignment="1">
      <alignment horizontal="center"/>
    </xf>
    <xf numFmtId="0" fontId="19" fillId="0" borderId="8" xfId="0" applyFont="1" applyFill="1" applyBorder="1" applyAlignment="1">
      <alignment horizontal="center"/>
    </xf>
    <xf numFmtId="192" fontId="8" fillId="0" borderId="8" xfId="0" applyNumberFormat="1" applyFont="1" applyFill="1" applyBorder="1" applyAlignment="1">
      <alignment horizontal="center"/>
    </xf>
    <xf numFmtId="0" fontId="26" fillId="0" borderId="15" xfId="0" applyFont="1" applyFill="1" applyBorder="1" applyAlignment="1">
      <alignment horizontal="left"/>
    </xf>
    <xf numFmtId="0" fontId="19" fillId="0" borderId="9" xfId="0" applyFont="1" applyFill="1" applyBorder="1" applyAlignment="1">
      <alignment horizontal="center"/>
    </xf>
    <xf numFmtId="0" fontId="20" fillId="0" borderId="16" xfId="0" applyFont="1" applyFill="1" applyBorder="1" applyAlignment="1">
      <alignment horizontal="left"/>
    </xf>
    <xf numFmtId="0" fontId="0" fillId="0" borderId="17" xfId="0" applyBorder="1"/>
    <xf numFmtId="0" fontId="20" fillId="0" borderId="0" xfId="0" applyFont="1" applyFill="1" applyAlignment="1">
      <alignment horizontal="left"/>
    </xf>
    <xf numFmtId="0" fontId="20" fillId="0" borderId="0" xfId="0" applyFont="1" applyFill="1" applyBorder="1" applyAlignment="1">
      <alignment horizontal="center"/>
    </xf>
    <xf numFmtId="0" fontId="20" fillId="0" borderId="0" xfId="0" applyFont="1"/>
    <xf numFmtId="0" fontId="0" fillId="0" borderId="18" xfId="0" applyBorder="1"/>
    <xf numFmtId="0" fontId="19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2" fontId="19" fillId="0" borderId="0" xfId="0" applyNumberFormat="1" applyFont="1" applyFill="1" applyBorder="1" applyAlignment="1">
      <alignment vertical="center"/>
    </xf>
    <xf numFmtId="1" fontId="19" fillId="0" borderId="0" xfId="0" applyNumberFormat="1" applyFont="1" applyFill="1" applyBorder="1" applyAlignment="1">
      <alignment horizontal="center" vertical="center"/>
    </xf>
    <xf numFmtId="2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2" fontId="19" fillId="0" borderId="13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1" fontId="19" fillId="0" borderId="13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9" fillId="0" borderId="11" xfId="0" applyFont="1" applyFill="1" applyBorder="1" applyAlignment="1">
      <alignment horizontal="center" vertical="center"/>
    </xf>
    <xf numFmtId="2" fontId="19" fillId="0" borderId="12" xfId="0" applyNumberFormat="1" applyFont="1" applyFill="1" applyBorder="1" applyAlignment="1">
      <alignment horizontal="left" vertical="center"/>
    </xf>
    <xf numFmtId="1" fontId="19" fillId="0" borderId="12" xfId="0" applyNumberFormat="1" applyFont="1" applyFill="1" applyBorder="1" applyAlignment="1">
      <alignment horizontal="center" vertical="center"/>
    </xf>
    <xf numFmtId="2" fontId="19" fillId="0" borderId="12" xfId="0" applyNumberFormat="1" applyFont="1" applyFill="1" applyBorder="1" applyAlignment="1">
      <alignment horizontal="center" vertical="center"/>
    </xf>
    <xf numFmtId="2" fontId="19" fillId="0" borderId="19" xfId="0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vertical="center"/>
    </xf>
    <xf numFmtId="0" fontId="19" fillId="0" borderId="1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0" fillId="0" borderId="0" xfId="0" applyFont="1" applyAlignment="1">
      <alignment horizontal="left"/>
    </xf>
    <xf numFmtId="0" fontId="22" fillId="0" borderId="0" xfId="0" applyFont="1"/>
    <xf numFmtId="0" fontId="30" fillId="0" borderId="0" xfId="0" applyFont="1" applyFill="1"/>
    <xf numFmtId="0" fontId="22" fillId="0" borderId="0" xfId="0" applyFont="1" applyBorder="1"/>
    <xf numFmtId="0" fontId="27" fillId="0" borderId="0" xfId="0" applyFont="1" applyFill="1"/>
    <xf numFmtId="0" fontId="8" fillId="0" borderId="20" xfId="0" applyFont="1" applyFill="1" applyBorder="1" applyAlignment="1">
      <alignment horizontal="center"/>
    </xf>
    <xf numFmtId="0" fontId="20" fillId="0" borderId="10" xfId="0" applyFont="1" applyFill="1" applyBorder="1"/>
    <xf numFmtId="0" fontId="9" fillId="0" borderId="8" xfId="0" applyFont="1" applyFill="1" applyBorder="1" applyAlignment="1">
      <alignment horizontal="center"/>
    </xf>
    <xf numFmtId="192" fontId="9" fillId="0" borderId="8" xfId="0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2" fontId="3" fillId="0" borderId="0" xfId="0" applyNumberFormat="1" applyFont="1" applyFill="1" applyAlignment="1">
      <alignment horizontal="left"/>
    </xf>
    <xf numFmtId="0" fontId="26" fillId="0" borderId="0" xfId="0" applyFont="1"/>
    <xf numFmtId="0" fontId="0" fillId="0" borderId="21" xfId="0" applyBorder="1"/>
    <xf numFmtId="0" fontId="0" fillId="0" borderId="22" xfId="0" applyBorder="1"/>
    <xf numFmtId="0" fontId="33" fillId="0" borderId="23" xfId="0" applyFont="1" applyBorder="1"/>
    <xf numFmtId="0" fontId="34" fillId="0" borderId="23" xfId="0" applyFont="1" applyBorder="1"/>
    <xf numFmtId="0" fontId="35" fillId="0" borderId="23" xfId="0" applyFont="1" applyBorder="1"/>
    <xf numFmtId="0" fontId="35" fillId="0" borderId="0" xfId="0" applyFont="1" applyBorder="1"/>
    <xf numFmtId="0" fontId="36" fillId="0" borderId="0" xfId="0" applyFont="1" applyBorder="1"/>
    <xf numFmtId="0" fontId="37" fillId="0" borderId="0" xfId="0" applyFont="1" applyBorder="1" applyAlignment="1">
      <alignment horizontal="center"/>
    </xf>
    <xf numFmtId="0" fontId="0" fillId="0" borderId="23" xfId="0" applyBorder="1"/>
    <xf numFmtId="192" fontId="37" fillId="0" borderId="0" xfId="0" applyNumberFormat="1" applyFont="1" applyBorder="1" applyAlignment="1">
      <alignment horizontal="center"/>
    </xf>
    <xf numFmtId="0" fontId="38" fillId="0" borderId="0" xfId="0" applyFont="1" applyBorder="1"/>
    <xf numFmtId="192" fontId="36" fillId="0" borderId="0" xfId="0" applyNumberFormat="1" applyFont="1" applyBorder="1"/>
    <xf numFmtId="192" fontId="36" fillId="0" borderId="0" xfId="0" applyNumberFormat="1" applyFont="1" applyBorder="1" applyAlignment="1">
      <alignment horizontal="center"/>
    </xf>
    <xf numFmtId="0" fontId="20" fillId="0" borderId="0" xfId="0" applyFont="1" applyBorder="1"/>
    <xf numFmtId="192" fontId="35" fillId="0" borderId="0" xfId="0" applyNumberFormat="1" applyFont="1" applyBorder="1"/>
    <xf numFmtId="0" fontId="26" fillId="0" borderId="0" xfId="0" applyFont="1" applyBorder="1"/>
    <xf numFmtId="0" fontId="19" fillId="0" borderId="15" xfId="0" applyFont="1" applyBorder="1"/>
    <xf numFmtId="0" fontId="0" fillId="0" borderId="15" xfId="0" applyBorder="1"/>
    <xf numFmtId="0" fontId="0" fillId="0" borderId="16" xfId="0" applyBorder="1"/>
    <xf numFmtId="0" fontId="32" fillId="0" borderId="0" xfId="0" applyFont="1" applyBorder="1"/>
    <xf numFmtId="0" fontId="19" fillId="0" borderId="9" xfId="0" applyFont="1" applyFill="1" applyBorder="1" applyAlignment="1">
      <alignment horizontal="left"/>
    </xf>
    <xf numFmtId="0" fontId="27" fillId="0" borderId="15" xfId="0" applyFont="1" applyFill="1" applyBorder="1" applyAlignment="1">
      <alignment vertical="center"/>
    </xf>
    <xf numFmtId="0" fontId="27" fillId="0" borderId="0" xfId="0" applyFont="1" applyBorder="1"/>
    <xf numFmtId="0" fontId="51" fillId="0" borderId="0" xfId="0" applyFont="1" applyBorder="1"/>
    <xf numFmtId="0" fontId="52" fillId="0" borderId="0" xfId="0" applyFont="1" applyBorder="1"/>
    <xf numFmtId="0" fontId="50" fillId="0" borderId="0" xfId="0" applyFont="1" applyBorder="1" applyAlignment="1">
      <alignment horizontal="center" vertical="center"/>
    </xf>
    <xf numFmtId="0" fontId="38" fillId="0" borderId="0" xfId="0" applyFont="1" applyBorder="1" applyAlignment="1">
      <alignment vertical="center"/>
    </xf>
    <xf numFmtId="0" fontId="36" fillId="0" borderId="24" xfId="0" applyFont="1" applyBorder="1"/>
    <xf numFmtId="0" fontId="0" fillId="0" borderId="24" xfId="0" applyBorder="1"/>
    <xf numFmtId="0" fontId="33" fillId="0" borderId="0" xfId="0" applyFont="1" applyBorder="1" applyAlignment="1">
      <alignment vertical="top"/>
    </xf>
    <xf numFmtId="2" fontId="19" fillId="0" borderId="0" xfId="0" applyNumberFormat="1" applyFont="1" applyFill="1" applyBorder="1" applyAlignment="1">
      <alignment horizontal="left" vertical="center"/>
    </xf>
    <xf numFmtId="2" fontId="19" fillId="0" borderId="12" xfId="0" applyNumberFormat="1" applyFont="1" applyFill="1" applyBorder="1" applyAlignment="1">
      <alignment horizontal="center"/>
    </xf>
    <xf numFmtId="0" fontId="19" fillId="0" borderId="12" xfId="0" applyFont="1" applyFill="1" applyBorder="1"/>
    <xf numFmtId="0" fontId="1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53" fillId="0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2" fontId="22" fillId="0" borderId="0" xfId="0" applyNumberFormat="1" applyFont="1" applyFill="1"/>
    <xf numFmtId="2" fontId="22" fillId="0" borderId="0" xfId="0" applyNumberFormat="1" applyFont="1" applyFill="1" applyBorder="1" applyAlignment="1">
      <alignment horizontal="left" vertical="center"/>
    </xf>
    <xf numFmtId="2" fontId="22" fillId="0" borderId="0" xfId="0" applyNumberFormat="1" applyFont="1" applyFill="1" applyAlignment="1">
      <alignment horizontal="center"/>
    </xf>
    <xf numFmtId="0" fontId="22" fillId="0" borderId="0" xfId="0" applyFont="1" applyAlignment="1">
      <alignment horizontal="center"/>
    </xf>
    <xf numFmtId="0" fontId="53" fillId="0" borderId="0" xfId="0" applyFont="1" applyBorder="1"/>
    <xf numFmtId="0" fontId="26" fillId="0" borderId="2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26" fillId="0" borderId="0" xfId="0" applyFont="1" applyFill="1" applyBorder="1"/>
    <xf numFmtId="0" fontId="22" fillId="0" borderId="2" xfId="0" applyFont="1" applyFill="1" applyBorder="1" applyAlignment="1">
      <alignment horizontal="center"/>
    </xf>
    <xf numFmtId="0" fontId="20" fillId="0" borderId="3" xfId="0" applyFont="1" applyFill="1" applyBorder="1"/>
    <xf numFmtId="0" fontId="22" fillId="0" borderId="3" xfId="0" applyFont="1" applyFill="1" applyBorder="1" applyAlignment="1">
      <alignment horizontal="center"/>
    </xf>
    <xf numFmtId="0" fontId="20" fillId="0" borderId="0" xfId="0" applyFont="1" applyFill="1" applyBorder="1"/>
    <xf numFmtId="0" fontId="22" fillId="0" borderId="0" xfId="0" applyFont="1" applyFill="1" applyBorder="1" applyAlignment="1">
      <alignment horizontal="center"/>
    </xf>
    <xf numFmtId="0" fontId="22" fillId="0" borderId="0" xfId="0" applyFont="1" applyFill="1" applyBorder="1"/>
    <xf numFmtId="0" fontId="22" fillId="0" borderId="0" xfId="0" applyFont="1" applyFill="1" applyAlignment="1">
      <alignment horizontal="center"/>
    </xf>
    <xf numFmtId="0" fontId="53" fillId="0" borderId="2" xfId="0" applyFont="1" applyFill="1" applyBorder="1" applyAlignment="1">
      <alignment horizontal="center"/>
    </xf>
    <xf numFmtId="0" fontId="27" fillId="0" borderId="3" xfId="0" applyFont="1" applyFill="1" applyBorder="1"/>
    <xf numFmtId="0" fontId="53" fillId="0" borderId="3" xfId="0" applyFont="1" applyFill="1" applyBorder="1" applyAlignment="1">
      <alignment horizontal="center"/>
    </xf>
    <xf numFmtId="0" fontId="53" fillId="0" borderId="4" xfId="0" applyFont="1" applyFill="1" applyBorder="1"/>
    <xf numFmtId="0" fontId="27" fillId="0" borderId="0" xfId="0" applyFont="1" applyFill="1" applyBorder="1"/>
    <xf numFmtId="0" fontId="53" fillId="0" borderId="0" xfId="0" applyFont="1" applyFill="1" applyBorder="1" applyAlignment="1">
      <alignment horizontal="center"/>
    </xf>
    <xf numFmtId="0" fontId="53" fillId="0" borderId="13" xfId="0" applyFont="1" applyFill="1" applyBorder="1" applyAlignment="1">
      <alignment horizontal="center"/>
    </xf>
    <xf numFmtId="0" fontId="53" fillId="0" borderId="0" xfId="0" applyFont="1" applyFill="1" applyBorder="1"/>
    <xf numFmtId="0" fontId="53" fillId="0" borderId="13" xfId="0" applyFont="1" applyFill="1" applyBorder="1"/>
    <xf numFmtId="0" fontId="53" fillId="0" borderId="11" xfId="0" applyFont="1" applyFill="1" applyBorder="1" applyAlignment="1">
      <alignment horizontal="center"/>
    </xf>
    <xf numFmtId="0" fontId="27" fillId="0" borderId="12" xfId="0" applyFont="1" applyFill="1" applyBorder="1"/>
    <xf numFmtId="192" fontId="27" fillId="0" borderId="19" xfId="0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horizontal="left"/>
    </xf>
    <xf numFmtId="0" fontId="22" fillId="0" borderId="0" xfId="0" applyFont="1" applyBorder="1" applyAlignment="1">
      <alignment horizontal="center"/>
    </xf>
    <xf numFmtId="0" fontId="20" fillId="0" borderId="11" xfId="0" applyFont="1" applyFill="1" applyBorder="1" applyAlignment="1">
      <alignment horizontal="center"/>
    </xf>
    <xf numFmtId="192" fontId="10" fillId="0" borderId="0" xfId="0" applyNumberFormat="1" applyFont="1" applyFill="1" applyAlignment="1">
      <alignment horizontal="center"/>
    </xf>
    <xf numFmtId="2" fontId="22" fillId="0" borderId="0" xfId="0" applyNumberFormat="1" applyFont="1" applyFill="1" applyBorder="1"/>
    <xf numFmtId="1" fontId="22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/>
    <xf numFmtId="2" fontId="22" fillId="0" borderId="12" xfId="0" applyNumberFormat="1" applyFont="1" applyFill="1" applyBorder="1"/>
    <xf numFmtId="1" fontId="22" fillId="0" borderId="12" xfId="0" applyNumberFormat="1" applyFont="1" applyFill="1" applyBorder="1" applyAlignment="1">
      <alignment horizontal="center"/>
    </xf>
    <xf numFmtId="0" fontId="20" fillId="0" borderId="0" xfId="0" applyFont="1" applyFill="1"/>
    <xf numFmtId="2" fontId="58" fillId="0" borderId="13" xfId="0" applyNumberFormat="1" applyFont="1" applyFill="1" applyBorder="1" applyAlignment="1">
      <alignment horizontal="center"/>
    </xf>
    <xf numFmtId="2" fontId="58" fillId="0" borderId="3" xfId="0" applyNumberFormat="1" applyFont="1" applyFill="1" applyBorder="1" applyAlignment="1">
      <alignment horizontal="center"/>
    </xf>
    <xf numFmtId="2" fontId="58" fillId="0" borderId="4" xfId="0" applyNumberFormat="1" applyFont="1" applyFill="1" applyBorder="1" applyAlignment="1">
      <alignment horizontal="center"/>
    </xf>
    <xf numFmtId="0" fontId="58" fillId="0" borderId="0" xfId="0" applyFont="1" applyFill="1" applyBorder="1" applyAlignment="1">
      <alignment horizontal="center"/>
    </xf>
    <xf numFmtId="0" fontId="58" fillId="0" borderId="0" xfId="0" applyFont="1" applyFill="1" applyBorder="1"/>
    <xf numFmtId="0" fontId="58" fillId="0" borderId="1" xfId="0" applyFont="1" applyFill="1" applyBorder="1" applyAlignment="1">
      <alignment horizontal="center"/>
    </xf>
    <xf numFmtId="1" fontId="58" fillId="0" borderId="3" xfId="0" applyNumberFormat="1" applyFont="1" applyFill="1" applyBorder="1" applyAlignment="1">
      <alignment horizontal="center"/>
    </xf>
    <xf numFmtId="0" fontId="58" fillId="0" borderId="12" xfId="0" applyFont="1" applyFill="1" applyBorder="1" applyAlignment="1">
      <alignment horizontal="center"/>
    </xf>
    <xf numFmtId="0" fontId="15" fillId="0" borderId="0" xfId="0" applyFont="1" applyFill="1" applyBorder="1"/>
    <xf numFmtId="0" fontId="26" fillId="0" borderId="4" xfId="0" applyFont="1" applyFill="1" applyBorder="1" applyAlignment="1">
      <alignment horizontal="center"/>
    </xf>
    <xf numFmtId="2" fontId="26" fillId="0" borderId="4" xfId="0" applyNumberFormat="1" applyFont="1" applyFill="1" applyBorder="1" applyAlignment="1">
      <alignment horizontal="center"/>
    </xf>
    <xf numFmtId="0" fontId="16" fillId="0" borderId="8" xfId="0" applyFont="1" applyFill="1" applyBorder="1" applyAlignment="1">
      <alignment vertical="center"/>
    </xf>
    <xf numFmtId="0" fontId="27" fillId="0" borderId="9" xfId="0" applyFont="1" applyFill="1" applyBorder="1"/>
    <xf numFmtId="1" fontId="58" fillId="0" borderId="0" xfId="0" applyNumberFormat="1" applyFont="1" applyFill="1" applyBorder="1" applyAlignment="1">
      <alignment horizontal="center"/>
    </xf>
    <xf numFmtId="0" fontId="60" fillId="0" borderId="2" xfId="0" applyFont="1" applyFill="1" applyBorder="1" applyAlignment="1">
      <alignment horizontal="center"/>
    </xf>
    <xf numFmtId="2" fontId="59" fillId="0" borderId="3" xfId="0" applyNumberFormat="1" applyFont="1" applyFill="1" applyBorder="1" applyAlignment="1">
      <alignment horizontal="left"/>
    </xf>
    <xf numFmtId="0" fontId="32" fillId="0" borderId="1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/>
    </xf>
    <xf numFmtId="0" fontId="17" fillId="0" borderId="3" xfId="0" applyFont="1" applyFill="1" applyBorder="1" applyAlignment="1">
      <alignment horizontal="left"/>
    </xf>
    <xf numFmtId="2" fontId="26" fillId="0" borderId="0" xfId="0" applyNumberFormat="1" applyFont="1" applyFill="1" applyBorder="1" applyAlignment="1">
      <alignment horizontal="left"/>
    </xf>
    <xf numFmtId="0" fontId="17" fillId="0" borderId="0" xfId="0" applyFont="1" applyFill="1" applyBorder="1" applyAlignment="1">
      <alignment horizontal="left"/>
    </xf>
    <xf numFmtId="2" fontId="17" fillId="0" borderId="0" xfId="0" applyNumberFormat="1" applyFont="1" applyFill="1" applyBorder="1" applyAlignment="1">
      <alignment horizontal="left"/>
    </xf>
    <xf numFmtId="2" fontId="15" fillId="0" borderId="0" xfId="0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/>
    </xf>
    <xf numFmtId="0" fontId="58" fillId="0" borderId="2" xfId="0" applyFont="1" applyFill="1" applyBorder="1" applyAlignment="1">
      <alignment horizontal="center"/>
    </xf>
    <xf numFmtId="0" fontId="59" fillId="0" borderId="3" xfId="0" applyFont="1" applyFill="1" applyBorder="1"/>
    <xf numFmtId="2" fontId="58" fillId="0" borderId="0" xfId="0" applyNumberFormat="1" applyFont="1" applyFill="1" applyBorder="1"/>
    <xf numFmtId="2" fontId="59" fillId="0" borderId="0" xfId="0" applyNumberFormat="1" applyFont="1" applyFill="1" applyBorder="1"/>
    <xf numFmtId="0" fontId="59" fillId="0" borderId="0" xfId="0" applyFont="1" applyFill="1" applyBorder="1"/>
    <xf numFmtId="0" fontId="15" fillId="0" borderId="2" xfId="0" applyFont="1" applyFill="1" applyBorder="1" applyAlignment="1">
      <alignment horizontal="center"/>
    </xf>
    <xf numFmtId="0" fontId="14" fillId="0" borderId="3" xfId="0" applyFont="1" applyFill="1" applyBorder="1"/>
    <xf numFmtId="0" fontId="15" fillId="0" borderId="1" xfId="0" applyFont="1" applyFill="1" applyBorder="1" applyAlignment="1">
      <alignment horizontal="center"/>
    </xf>
    <xf numFmtId="2" fontId="15" fillId="0" borderId="0" xfId="0" applyNumberFormat="1" applyFont="1" applyFill="1" applyBorder="1"/>
    <xf numFmtId="0" fontId="14" fillId="0" borderId="0" xfId="0" applyFont="1" applyFill="1" applyBorder="1"/>
    <xf numFmtId="2" fontId="14" fillId="0" borderId="0" xfId="0" applyNumberFormat="1" applyFont="1" applyFill="1" applyBorder="1"/>
    <xf numFmtId="1" fontId="15" fillId="0" borderId="0" xfId="0" applyNumberFormat="1" applyFont="1" applyFill="1" applyBorder="1" applyAlignment="1">
      <alignment horizontal="center"/>
    </xf>
    <xf numFmtId="1" fontId="15" fillId="0" borderId="12" xfId="0" applyNumberFormat="1" applyFont="1" applyFill="1" applyBorder="1" applyAlignment="1">
      <alignment horizontal="center"/>
    </xf>
    <xf numFmtId="0" fontId="61" fillId="0" borderId="1" xfId="0" applyFont="1" applyFill="1" applyBorder="1" applyAlignment="1">
      <alignment horizontal="center"/>
    </xf>
    <xf numFmtId="2" fontId="14" fillId="0" borderId="3" xfId="0" applyNumberFormat="1" applyFont="1" applyFill="1" applyBorder="1"/>
    <xf numFmtId="0" fontId="14" fillId="0" borderId="0" xfId="0" applyFont="1" applyFill="1" applyBorder="1" applyAlignment="1">
      <alignment horizontal="left"/>
    </xf>
    <xf numFmtId="1" fontId="15" fillId="0" borderId="13" xfId="0" applyNumberFormat="1" applyFont="1" applyFill="1" applyBorder="1" applyAlignment="1">
      <alignment horizontal="center"/>
    </xf>
    <xf numFmtId="49" fontId="0" fillId="0" borderId="0" xfId="0" applyNumberFormat="1" applyBorder="1"/>
    <xf numFmtId="0" fontId="32" fillId="0" borderId="0" xfId="0" applyFont="1"/>
    <xf numFmtId="0" fontId="17" fillId="0" borderId="28" xfId="0" applyFont="1" applyBorder="1"/>
    <xf numFmtId="0" fontId="26" fillId="0" borderId="26" xfId="0" applyFont="1" applyBorder="1"/>
    <xf numFmtId="49" fontId="33" fillId="0" borderId="0" xfId="0" applyNumberFormat="1" applyFont="1" applyBorder="1"/>
    <xf numFmtId="192" fontId="33" fillId="0" borderId="0" xfId="0" applyNumberFormat="1" applyFont="1" applyBorder="1"/>
    <xf numFmtId="192" fontId="27" fillId="0" borderId="0" xfId="0" applyNumberFormat="1" applyFont="1" applyBorder="1"/>
    <xf numFmtId="0" fontId="62" fillId="0" borderId="0" xfId="0" applyFont="1" applyBorder="1"/>
    <xf numFmtId="0" fontId="63" fillId="0" borderId="23" xfId="0" applyFont="1" applyBorder="1" applyAlignment="1">
      <alignment horizontal="center"/>
    </xf>
    <xf numFmtId="0" fontId="63" fillId="0" borderId="0" xfId="0" applyFont="1" applyBorder="1"/>
    <xf numFmtId="0" fontId="64" fillId="0" borderId="0" xfId="0" applyFont="1" applyBorder="1"/>
    <xf numFmtId="0" fontId="4" fillId="0" borderId="0" xfId="0" applyFont="1" applyBorder="1"/>
    <xf numFmtId="0" fontId="65" fillId="0" borderId="0" xfId="0" applyFont="1" applyBorder="1"/>
    <xf numFmtId="49" fontId="28" fillId="0" borderId="0" xfId="0" applyNumberFormat="1" applyFont="1" applyBorder="1"/>
    <xf numFmtId="0" fontId="66" fillId="0" borderId="0" xfId="0" applyFont="1" applyBorder="1"/>
    <xf numFmtId="0" fontId="28" fillId="0" borderId="0" xfId="0" applyFont="1" applyBorder="1"/>
    <xf numFmtId="0" fontId="30" fillId="0" borderId="0" xfId="0" applyFont="1" applyFill="1" applyAlignment="1">
      <alignment horizontal="left"/>
    </xf>
    <xf numFmtId="0" fontId="67" fillId="0" borderId="0" xfId="0" applyFont="1" applyFill="1"/>
    <xf numFmtId="0" fontId="20" fillId="0" borderId="12" xfId="0" applyFont="1" applyFill="1" applyBorder="1" applyAlignment="1">
      <alignment horizontal="left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2" fontId="17" fillId="0" borderId="12" xfId="0" applyNumberFormat="1" applyFont="1" applyFill="1" applyBorder="1" applyAlignment="1">
      <alignment vertical="top"/>
    </xf>
    <xf numFmtId="0" fontId="68" fillId="0" borderId="0" xfId="0" applyFont="1" applyBorder="1" applyAlignment="1">
      <alignment horizontal="center" vertical="center"/>
    </xf>
    <xf numFmtId="2" fontId="17" fillId="0" borderId="3" xfId="0" applyNumberFormat="1" applyFont="1" applyFill="1" applyBorder="1" applyAlignment="1">
      <alignment vertical="top"/>
    </xf>
    <xf numFmtId="1" fontId="19" fillId="0" borderId="2" xfId="0" applyNumberFormat="1" applyFont="1" applyFill="1" applyBorder="1" applyAlignment="1">
      <alignment horizontal="center" vertical="center"/>
    </xf>
    <xf numFmtId="192" fontId="30" fillId="0" borderId="0" xfId="0" applyNumberFormat="1" applyFont="1" applyFill="1" applyBorder="1" applyAlignment="1">
      <alignment horizontal="center"/>
    </xf>
    <xf numFmtId="0" fontId="22" fillId="0" borderId="15" xfId="0" applyFont="1" applyFill="1" applyBorder="1" applyAlignment="1">
      <alignment horizontal="left"/>
    </xf>
    <xf numFmtId="0" fontId="72" fillId="0" borderId="14" xfId="0" applyFont="1" applyFill="1" applyBorder="1"/>
    <xf numFmtId="0" fontId="72" fillId="0" borderId="16" xfId="0" applyFont="1" applyFill="1" applyBorder="1"/>
    <xf numFmtId="192" fontId="73" fillId="0" borderId="9" xfId="0" applyNumberFormat="1" applyFont="1" applyFill="1" applyBorder="1" applyAlignment="1">
      <alignment horizontal="center"/>
    </xf>
    <xf numFmtId="0" fontId="58" fillId="0" borderId="4" xfId="0" applyFont="1" applyFill="1" applyBorder="1" applyAlignment="1">
      <alignment horizontal="center"/>
    </xf>
    <xf numFmtId="1" fontId="58" fillId="0" borderId="13" xfId="0" applyNumberFormat="1" applyFont="1" applyFill="1" applyBorder="1" applyAlignment="1">
      <alignment horizontal="center"/>
    </xf>
    <xf numFmtId="1" fontId="53" fillId="0" borderId="0" xfId="0" applyNumberFormat="1" applyFont="1" applyFill="1" applyAlignment="1">
      <alignment horizontal="center"/>
    </xf>
    <xf numFmtId="0" fontId="67" fillId="0" borderId="2" xfId="0" applyFont="1" applyFill="1" applyBorder="1" applyAlignment="1">
      <alignment horizontal="left" vertical="center"/>
    </xf>
    <xf numFmtId="192" fontId="27" fillId="0" borderId="12" xfId="0" applyNumberFormat="1" applyFont="1" applyFill="1" applyBorder="1" applyAlignment="1">
      <alignment horizontal="center" vertical="center"/>
    </xf>
    <xf numFmtId="192" fontId="27" fillId="0" borderId="9" xfId="0" applyNumberFormat="1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 vertical="center"/>
    </xf>
    <xf numFmtId="192" fontId="20" fillId="0" borderId="0" xfId="0" applyNumberFormat="1" applyFont="1" applyFill="1" applyAlignment="1">
      <alignment horizontal="center"/>
    </xf>
    <xf numFmtId="1" fontId="28" fillId="0" borderId="0" xfId="0" applyNumberFormat="1" applyFont="1" applyFill="1" applyBorder="1" applyAlignment="1">
      <alignment horizontal="center"/>
    </xf>
    <xf numFmtId="0" fontId="76" fillId="0" borderId="0" xfId="0" applyFont="1" applyBorder="1"/>
    <xf numFmtId="2" fontId="20" fillId="0" borderId="0" xfId="0" applyNumberFormat="1" applyFont="1" applyFill="1" applyAlignment="1">
      <alignment horizontal="left"/>
    </xf>
    <xf numFmtId="0" fontId="22" fillId="0" borderId="0" xfId="0" applyFont="1" applyAlignment="1"/>
    <xf numFmtId="0" fontId="20" fillId="0" borderId="0" xfId="0" applyFont="1" applyAlignment="1">
      <alignment horizontal="right"/>
    </xf>
    <xf numFmtId="192" fontId="20" fillId="0" borderId="0" xfId="0" applyNumberFormat="1" applyFont="1"/>
    <xf numFmtId="0" fontId="28" fillId="0" borderId="0" xfId="0" applyFont="1" applyAlignment="1">
      <alignment horizontal="center"/>
    </xf>
    <xf numFmtId="0" fontId="28" fillId="0" borderId="0" xfId="0" applyFont="1"/>
    <xf numFmtId="0" fontId="28" fillId="0" borderId="0" xfId="0" applyFont="1" applyAlignment="1">
      <alignment horizontal="left"/>
    </xf>
    <xf numFmtId="0" fontId="76" fillId="0" borderId="0" xfId="0" applyFont="1"/>
    <xf numFmtId="0" fontId="14" fillId="0" borderId="0" xfId="0" applyFont="1" applyAlignment="1">
      <alignment horizontal="left"/>
    </xf>
    <xf numFmtId="2" fontId="77" fillId="0" borderId="0" xfId="0" applyNumberFormat="1" applyFont="1" applyFill="1" applyBorder="1"/>
    <xf numFmtId="2" fontId="78" fillId="0" borderId="0" xfId="0" applyNumberFormat="1" applyFont="1" applyFill="1" applyBorder="1" applyAlignment="1">
      <alignment horizontal="center"/>
    </xf>
    <xf numFmtId="2" fontId="17" fillId="0" borderId="0" xfId="0" applyNumberFormat="1" applyFont="1" applyFill="1" applyBorder="1" applyAlignment="1">
      <alignment vertical="top"/>
    </xf>
    <xf numFmtId="2" fontId="19" fillId="0" borderId="12" xfId="0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horizontal="center" vertical="center"/>
    </xf>
    <xf numFmtId="0" fontId="0" fillId="0" borderId="0" xfId="0" applyFill="1"/>
    <xf numFmtId="0" fontId="5" fillId="0" borderId="20" xfId="0" applyFont="1" applyFill="1" applyBorder="1" applyAlignment="1">
      <alignment wrapText="1"/>
    </xf>
    <xf numFmtId="0" fontId="32" fillId="0" borderId="11" xfId="0" applyFont="1" applyFill="1" applyBorder="1" applyAlignment="1">
      <alignment horizontal="center"/>
    </xf>
    <xf numFmtId="0" fontId="32" fillId="0" borderId="12" xfId="0" applyFont="1" applyFill="1" applyBorder="1" applyAlignment="1">
      <alignment horizontal="center"/>
    </xf>
    <xf numFmtId="0" fontId="0" fillId="0" borderId="20" xfId="0" applyFill="1" applyBorder="1"/>
    <xf numFmtId="0" fontId="74" fillId="0" borderId="20" xfId="0" applyFont="1" applyFill="1" applyBorder="1"/>
    <xf numFmtId="2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10" fillId="0" borderId="20" xfId="0" applyFont="1" applyFill="1" applyBorder="1" applyAlignment="1">
      <alignment wrapText="1"/>
    </xf>
    <xf numFmtId="0" fontId="0" fillId="0" borderId="3" xfId="0" applyFill="1" applyBorder="1"/>
    <xf numFmtId="0" fontId="0" fillId="0" borderId="2" xfId="0" applyFill="1" applyBorder="1"/>
    <xf numFmtId="0" fontId="0" fillId="0" borderId="20" xfId="0" applyFill="1" applyBorder="1" applyAlignment="1">
      <alignment horizontal="center" wrapText="1"/>
    </xf>
    <xf numFmtId="0" fontId="19" fillId="0" borderId="20" xfId="0" applyFont="1" applyFill="1" applyBorder="1"/>
    <xf numFmtId="0" fontId="22" fillId="0" borderId="20" xfId="0" applyFont="1" applyFill="1" applyBorder="1"/>
    <xf numFmtId="0" fontId="26" fillId="0" borderId="0" xfId="0" applyFont="1" applyFill="1" applyBorder="1" applyAlignment="1">
      <alignment horizontal="center" vertical="center"/>
    </xf>
    <xf numFmtId="0" fontId="32" fillId="0" borderId="0" xfId="0" applyFont="1" applyFill="1" applyAlignment="1">
      <alignment horizontal="center"/>
    </xf>
    <xf numFmtId="0" fontId="19" fillId="0" borderId="20" xfId="0" applyFont="1" applyFill="1" applyBorder="1" applyAlignment="1">
      <alignment wrapText="1"/>
    </xf>
    <xf numFmtId="0" fontId="27" fillId="0" borderId="0" xfId="0" applyFont="1" applyFill="1" applyBorder="1" applyAlignment="1">
      <alignment horizontal="left" vertical="top"/>
    </xf>
    <xf numFmtId="0" fontId="15" fillId="0" borderId="20" xfId="0" applyFont="1" applyFill="1" applyBorder="1"/>
    <xf numFmtId="0" fontId="58" fillId="0" borderId="1" xfId="0" applyFont="1" applyFill="1" applyBorder="1" applyAlignment="1">
      <alignment horizontal="center" vertical="center"/>
    </xf>
    <xf numFmtId="2" fontId="58" fillId="0" borderId="0" xfId="0" applyNumberFormat="1" applyFont="1" applyFill="1" applyBorder="1" applyAlignment="1">
      <alignment vertical="center"/>
    </xf>
    <xf numFmtId="1" fontId="58" fillId="0" borderId="0" xfId="0" applyNumberFormat="1" applyFont="1" applyFill="1" applyBorder="1" applyAlignment="1">
      <alignment horizontal="center" vertical="center"/>
    </xf>
    <xf numFmtId="0" fontId="58" fillId="0" borderId="0" xfId="0" applyFont="1" applyFill="1" applyBorder="1" applyAlignment="1">
      <alignment horizontal="center" vertical="center"/>
    </xf>
    <xf numFmtId="0" fontId="5" fillId="0" borderId="20" xfId="0" applyFont="1" applyFill="1" applyBorder="1"/>
    <xf numFmtId="0" fontId="0" fillId="0" borderId="20" xfId="0" applyFill="1" applyBorder="1" applyAlignment="1">
      <alignment wrapText="1"/>
    </xf>
    <xf numFmtId="0" fontId="18" fillId="0" borderId="20" xfId="0" applyFont="1" applyFill="1" applyBorder="1"/>
    <xf numFmtId="0" fontId="10" fillId="0" borderId="20" xfId="0" applyFont="1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2" xfId="0" applyFill="1" applyBorder="1"/>
    <xf numFmtId="0" fontId="26" fillId="0" borderId="0" xfId="0" applyFont="1" applyFill="1" applyBorder="1" applyAlignment="1">
      <alignment horizontal="left"/>
    </xf>
    <xf numFmtId="0" fontId="10" fillId="0" borderId="12" xfId="0" applyFont="1" applyFill="1" applyBorder="1"/>
    <xf numFmtId="2" fontId="15" fillId="0" borderId="0" xfId="0" applyNumberFormat="1" applyFont="1" applyFill="1" applyBorder="1" applyAlignment="1">
      <alignment horizontal="left"/>
    </xf>
    <xf numFmtId="0" fontId="0" fillId="0" borderId="0" xfId="0" applyFill="1" applyAlignment="1">
      <alignment vertical="center"/>
    </xf>
    <xf numFmtId="0" fontId="53" fillId="0" borderId="0" xfId="0" applyFont="1" applyFill="1" applyAlignment="1">
      <alignment horizontal="center"/>
    </xf>
    <xf numFmtId="0" fontId="0" fillId="0" borderId="3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49" fontId="28" fillId="0" borderId="0" xfId="0" applyNumberFormat="1" applyFont="1" applyFill="1" applyAlignment="1">
      <alignment horizontal="right" vertical="top"/>
    </xf>
    <xf numFmtId="0" fontId="19" fillId="0" borderId="0" xfId="0" applyFont="1" applyFill="1" applyAlignment="1">
      <alignment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vertical="center"/>
    </xf>
    <xf numFmtId="0" fontId="19" fillId="0" borderId="3" xfId="0" applyFont="1" applyFill="1" applyBorder="1" applyAlignment="1">
      <alignment vertical="center"/>
    </xf>
    <xf numFmtId="0" fontId="19" fillId="0" borderId="4" xfId="0" applyFont="1" applyFill="1" applyBorder="1" applyAlignment="1">
      <alignment vertical="center"/>
    </xf>
    <xf numFmtId="0" fontId="19" fillId="0" borderId="17" xfId="0" applyFont="1" applyFill="1" applyBorder="1"/>
    <xf numFmtId="0" fontId="19" fillId="0" borderId="1" xfId="0" applyFont="1" applyFill="1" applyBorder="1" applyAlignment="1">
      <alignment vertical="center"/>
    </xf>
    <xf numFmtId="0" fontId="79" fillId="0" borderId="0" xfId="0" applyFont="1" applyFill="1" applyBorder="1"/>
    <xf numFmtId="0" fontId="79" fillId="0" borderId="0" xfId="0" applyFont="1" applyFill="1" applyBorder="1" applyAlignment="1">
      <alignment horizontal="center"/>
    </xf>
    <xf numFmtId="2" fontId="79" fillId="0" borderId="0" xfId="0" applyNumberFormat="1" applyFont="1" applyFill="1" applyBorder="1" applyAlignment="1">
      <alignment horizontal="center"/>
    </xf>
    <xf numFmtId="0" fontId="79" fillId="0" borderId="13" xfId="0" applyFont="1" applyFill="1" applyBorder="1" applyAlignment="1">
      <alignment horizontal="center"/>
    </xf>
    <xf numFmtId="0" fontId="79" fillId="0" borderId="0" xfId="0" applyFont="1" applyFill="1"/>
    <xf numFmtId="2" fontId="28" fillId="0" borderId="0" xfId="0" applyNumberFormat="1" applyFont="1" applyFill="1" applyBorder="1"/>
    <xf numFmtId="1" fontId="28" fillId="0" borderId="13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9" fontId="28" fillId="0" borderId="0" xfId="0" applyNumberFormat="1" applyFont="1" applyFill="1" applyBorder="1" applyAlignment="1">
      <alignment horizontal="right" vertical="top"/>
    </xf>
    <xf numFmtId="0" fontId="32" fillId="0" borderId="3" xfId="0" applyFont="1" applyFill="1" applyBorder="1" applyAlignment="1">
      <alignment horizontal="center"/>
    </xf>
    <xf numFmtId="0" fontId="0" fillId="0" borderId="17" xfId="0" applyFill="1" applyBorder="1"/>
    <xf numFmtId="0" fontId="0" fillId="0" borderId="0" xfId="0" applyFill="1" applyAlignment="1">
      <alignment horizontal="center"/>
    </xf>
    <xf numFmtId="49" fontId="28" fillId="0" borderId="0" xfId="0" applyNumberFormat="1" applyFont="1" applyFill="1" applyAlignment="1">
      <alignment horizontal="right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58" fillId="0" borderId="1" xfId="0" applyFont="1" applyFill="1" applyBorder="1"/>
    <xf numFmtId="0" fontId="17" fillId="0" borderId="0" xfId="0" applyFont="1" applyFill="1" applyBorder="1"/>
    <xf numFmtId="1" fontId="58" fillId="0" borderId="0" xfId="0" applyNumberFormat="1" applyFont="1" applyFill="1" applyBorder="1"/>
    <xf numFmtId="0" fontId="32" fillId="0" borderId="0" xfId="0" applyFont="1" applyFill="1" applyBorder="1"/>
    <xf numFmtId="0" fontId="0" fillId="0" borderId="30" xfId="0" applyFill="1" applyBorder="1"/>
    <xf numFmtId="0" fontId="0" fillId="0" borderId="8" xfId="0" applyFill="1" applyBorder="1"/>
    <xf numFmtId="0" fontId="0" fillId="0" borderId="31" xfId="0" applyFill="1" applyBorder="1"/>
    <xf numFmtId="0" fontId="0" fillId="0" borderId="32" xfId="0" applyFill="1" applyBorder="1"/>
    <xf numFmtId="0" fontId="0" fillId="0" borderId="9" xfId="0" applyFill="1" applyBorder="1"/>
    <xf numFmtId="0" fontId="0" fillId="0" borderId="18" xfId="0" applyFill="1" applyBorder="1"/>
    <xf numFmtId="0" fontId="39" fillId="0" borderId="14" xfId="0" applyFont="1" applyFill="1" applyBorder="1"/>
    <xf numFmtId="0" fontId="40" fillId="0" borderId="8" xfId="0" applyFont="1" applyFill="1" applyBorder="1"/>
    <xf numFmtId="0" fontId="45" fillId="0" borderId="15" xfId="0" applyFont="1" applyFill="1" applyBorder="1"/>
    <xf numFmtId="0" fontId="41" fillId="0" borderId="0" xfId="0" applyFont="1" applyFill="1" applyBorder="1"/>
    <xf numFmtId="0" fontId="41" fillId="0" borderId="15" xfId="0" applyFont="1" applyFill="1" applyBorder="1"/>
    <xf numFmtId="0" fontId="42" fillId="0" borderId="15" xfId="0" applyFont="1" applyFill="1" applyBorder="1"/>
    <xf numFmtId="0" fontId="42" fillId="0" borderId="0" xfId="0" applyFont="1" applyFill="1" applyBorder="1"/>
    <xf numFmtId="0" fontId="19" fillId="0" borderId="15" xfId="0" applyFont="1" applyFill="1" applyBorder="1"/>
    <xf numFmtId="0" fontId="46" fillId="0" borderId="15" xfId="0" applyFont="1" applyFill="1" applyBorder="1"/>
    <xf numFmtId="0" fontId="43" fillId="0" borderId="0" xfId="0" applyFont="1" applyFill="1" applyBorder="1"/>
    <xf numFmtId="0" fontId="40" fillId="0" borderId="0" xfId="0" applyFont="1" applyFill="1" applyBorder="1"/>
    <xf numFmtId="192" fontId="43" fillId="0" borderId="0" xfId="0" applyNumberFormat="1" applyFont="1" applyFill="1" applyBorder="1" applyAlignment="1">
      <alignment horizontal="center"/>
    </xf>
    <xf numFmtId="192" fontId="32" fillId="0" borderId="0" xfId="0" applyNumberFormat="1" applyFont="1" applyFill="1" applyBorder="1"/>
    <xf numFmtId="0" fontId="40" fillId="0" borderId="32" xfId="0" applyFont="1" applyFill="1" applyBorder="1"/>
    <xf numFmtId="0" fontId="47" fillId="0" borderId="15" xfId="0" applyFont="1" applyFill="1" applyBorder="1" applyAlignment="1">
      <alignment horizontal="left"/>
    </xf>
    <xf numFmtId="0" fontId="41" fillId="0" borderId="0" xfId="0" applyFont="1" applyFill="1" applyBorder="1" applyAlignment="1">
      <alignment horizontal="left"/>
    </xf>
    <xf numFmtId="0" fontId="44" fillId="0" borderId="0" xfId="0" applyFont="1" applyFill="1" applyBorder="1" applyAlignment="1">
      <alignment horizontal="center"/>
    </xf>
    <xf numFmtId="0" fontId="41" fillId="0" borderId="32" xfId="0" applyFont="1" applyFill="1" applyBorder="1"/>
    <xf numFmtId="0" fontId="17" fillId="0" borderId="15" xfId="0" applyFont="1" applyFill="1" applyBorder="1"/>
    <xf numFmtId="192" fontId="11" fillId="0" borderId="0" xfId="0" applyNumberFormat="1" applyFont="1" applyFill="1" applyBorder="1" applyAlignment="1">
      <alignment horizontal="center"/>
    </xf>
    <xf numFmtId="0" fontId="0" fillId="0" borderId="15" xfId="0" applyFill="1" applyBorder="1"/>
    <xf numFmtId="0" fontId="0" fillId="0" borderId="16" xfId="0" applyFill="1" applyBorder="1"/>
    <xf numFmtId="0" fontId="43" fillId="0" borderId="9" xfId="0" applyFont="1" applyFill="1" applyBorder="1"/>
    <xf numFmtId="0" fontId="46" fillId="0" borderId="9" xfId="0" applyFont="1" applyFill="1" applyBorder="1"/>
    <xf numFmtId="192" fontId="54" fillId="0" borderId="9" xfId="0" applyNumberFormat="1" applyFont="1" applyFill="1" applyBorder="1" applyAlignment="1">
      <alignment horizontal="center" shrinkToFit="1"/>
    </xf>
    <xf numFmtId="0" fontId="19" fillId="0" borderId="9" xfId="0" applyFont="1" applyFill="1" applyBorder="1"/>
    <xf numFmtId="0" fontId="43" fillId="0" borderId="18" xfId="0" applyFont="1" applyFill="1" applyBorder="1" applyAlignment="1">
      <alignment horizontal="left"/>
    </xf>
    <xf numFmtId="0" fontId="26" fillId="0" borderId="0" xfId="0" applyFont="1" applyFill="1"/>
    <xf numFmtId="49" fontId="28" fillId="0" borderId="0" xfId="0" applyNumberFormat="1" applyFont="1" applyFill="1"/>
    <xf numFmtId="49" fontId="28" fillId="0" borderId="12" xfId="0" applyNumberFormat="1" applyFont="1" applyFill="1" applyBorder="1"/>
    <xf numFmtId="0" fontId="58" fillId="0" borderId="0" xfId="0" applyFont="1" applyFill="1"/>
    <xf numFmtId="0" fontId="59" fillId="0" borderId="5" xfId="0" applyFont="1" applyFill="1" applyBorder="1" applyAlignment="1">
      <alignment horizontal="center" vertical="center" wrapText="1"/>
    </xf>
    <xf numFmtId="0" fontId="0" fillId="0" borderId="11" xfId="0" applyFill="1" applyBorder="1"/>
    <xf numFmtId="0" fontId="4" fillId="0" borderId="9" xfId="0" applyFont="1" applyFill="1" applyBorder="1"/>
    <xf numFmtId="0" fontId="70" fillId="0" borderId="15" xfId="0" applyFont="1" applyFill="1" applyBorder="1"/>
    <xf numFmtId="0" fontId="69" fillId="0" borderId="15" xfId="0" applyFont="1" applyFill="1" applyBorder="1"/>
    <xf numFmtId="192" fontId="4" fillId="0" borderId="0" xfId="0" applyNumberFormat="1" applyFont="1" applyFill="1" applyBorder="1"/>
    <xf numFmtId="0" fontId="71" fillId="0" borderId="0" xfId="0" applyFont="1" applyFill="1" applyBorder="1"/>
    <xf numFmtId="0" fontId="4" fillId="0" borderId="0" xfId="0" applyFont="1" applyFill="1" applyBorder="1"/>
    <xf numFmtId="0" fontId="71" fillId="0" borderId="32" xfId="0" applyFont="1" applyFill="1" applyBorder="1"/>
    <xf numFmtId="0" fontId="47" fillId="0" borderId="0" xfId="0" applyFont="1" applyFill="1" applyBorder="1"/>
    <xf numFmtId="0" fontId="47" fillId="0" borderId="32" xfId="0" applyFont="1" applyFill="1" applyBorder="1"/>
    <xf numFmtId="0" fontId="20" fillId="0" borderId="15" xfId="0" applyFont="1" applyFill="1" applyBorder="1"/>
    <xf numFmtId="0" fontId="26" fillId="0" borderId="32" xfId="0" applyFont="1" applyFill="1" applyBorder="1"/>
    <xf numFmtId="0" fontId="0" fillId="0" borderId="3" xfId="0" applyFill="1" applyBorder="1" applyAlignment="1">
      <alignment vertical="center"/>
    </xf>
    <xf numFmtId="0" fontId="28" fillId="0" borderId="3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19" fillId="0" borderId="20" xfId="0" applyFont="1" applyFill="1" applyBorder="1" applyAlignment="1">
      <alignment vertical="center" wrapText="1"/>
    </xf>
    <xf numFmtId="193" fontId="53" fillId="0" borderId="0" xfId="0" applyNumberFormat="1" applyFont="1" applyFill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0" xfId="0" applyFill="1" applyAlignment="1">
      <alignment horizontal="left" vertical="center"/>
    </xf>
    <xf numFmtId="0" fontId="0" fillId="0" borderId="14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192" fontId="3" fillId="0" borderId="8" xfId="0" applyNumberFormat="1" applyFont="1" applyFill="1" applyBorder="1"/>
    <xf numFmtId="0" fontId="48" fillId="0" borderId="0" xfId="0" applyFont="1" applyFill="1" applyBorder="1"/>
    <xf numFmtId="193" fontId="27" fillId="0" borderId="0" xfId="0" applyNumberFormat="1" applyFont="1" applyFill="1" applyBorder="1" applyAlignment="1">
      <alignment vertical="center"/>
    </xf>
    <xf numFmtId="193" fontId="53" fillId="0" borderId="0" xfId="0" applyNumberFormat="1" applyFont="1" applyFill="1" applyBorder="1" applyAlignment="1">
      <alignment vertical="center"/>
    </xf>
    <xf numFmtId="192" fontId="48" fillId="0" borderId="0" xfId="0" applyNumberFormat="1" applyFont="1" applyFill="1" applyBorder="1" applyAlignment="1">
      <alignment horizontal="center"/>
    </xf>
    <xf numFmtId="0" fontId="49" fillId="0" borderId="0" xfId="0" applyFont="1" applyFill="1" applyBorder="1"/>
    <xf numFmtId="192" fontId="49" fillId="0" borderId="0" xfId="0" applyNumberFormat="1" applyFont="1" applyFill="1" applyBorder="1" applyAlignment="1">
      <alignment horizontal="center"/>
    </xf>
    <xf numFmtId="192" fontId="3" fillId="0" borderId="0" xfId="0" applyNumberFormat="1" applyFont="1" applyFill="1" applyBorder="1"/>
    <xf numFmtId="192" fontId="27" fillId="0" borderId="0" xfId="0" applyNumberFormat="1" applyFont="1" applyFill="1" applyBorder="1"/>
    <xf numFmtId="49" fontId="55" fillId="0" borderId="0" xfId="0" applyNumberFormat="1" applyFont="1" applyFill="1"/>
    <xf numFmtId="0" fontId="0" fillId="0" borderId="2" xfId="0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/>
    </xf>
    <xf numFmtId="2" fontId="27" fillId="0" borderId="1" xfId="0" applyNumberFormat="1" applyFont="1" applyFill="1" applyBorder="1"/>
    <xf numFmtId="0" fontId="27" fillId="0" borderId="1" xfId="0" applyFont="1" applyFill="1" applyBorder="1" applyAlignment="1">
      <alignment horizontal="left"/>
    </xf>
    <xf numFmtId="0" fontId="27" fillId="0" borderId="0" xfId="0" applyFont="1" applyFill="1" applyAlignment="1">
      <alignment horizontal="left"/>
    </xf>
    <xf numFmtId="2" fontId="53" fillId="0" borderId="0" xfId="0" applyNumberFormat="1" applyFont="1" applyFill="1"/>
    <xf numFmtId="0" fontId="53" fillId="0" borderId="0" xfId="0" applyFont="1" applyFill="1"/>
    <xf numFmtId="0" fontId="0" fillId="0" borderId="11" xfId="0" applyFill="1" applyBorder="1" applyAlignment="1">
      <alignment horizontal="center" vertical="center"/>
    </xf>
    <xf numFmtId="0" fontId="53" fillId="0" borderId="0" xfId="0" applyFont="1" applyFill="1" applyAlignment="1">
      <alignment vertical="center"/>
    </xf>
    <xf numFmtId="0" fontId="27" fillId="0" borderId="0" xfId="0" applyFont="1" applyFill="1" applyBorder="1" applyAlignment="1">
      <alignment horizontal="center" vertical="center"/>
    </xf>
    <xf numFmtId="0" fontId="15" fillId="0" borderId="0" xfId="0" applyFont="1" applyFill="1"/>
    <xf numFmtId="0" fontId="30" fillId="0" borderId="0" xfId="0" applyFont="1" applyFill="1" applyAlignment="1">
      <alignment horizontal="center"/>
    </xf>
    <xf numFmtId="0" fontId="30" fillId="0" borderId="0" xfId="0" applyFont="1" applyFill="1" applyBorder="1" applyAlignment="1">
      <alignment horizontal="center" vertical="center"/>
    </xf>
    <xf numFmtId="192" fontId="30" fillId="0" borderId="0" xfId="0" applyNumberFormat="1" applyFont="1" applyFill="1" applyBorder="1" applyAlignment="1">
      <alignment horizontal="center" vertical="center"/>
    </xf>
    <xf numFmtId="0" fontId="42" fillId="0" borderId="26" xfId="0" applyFont="1" applyFill="1" applyBorder="1"/>
    <xf numFmtId="0" fontId="75" fillId="0" borderId="15" xfId="0" applyFont="1" applyFill="1" applyBorder="1" applyAlignment="1">
      <alignment horizontal="left"/>
    </xf>
    <xf numFmtId="0" fontId="48" fillId="0" borderId="26" xfId="0" applyFont="1" applyFill="1" applyBorder="1"/>
    <xf numFmtId="0" fontId="30" fillId="0" borderId="15" xfId="0" applyFont="1" applyFill="1" applyBorder="1"/>
    <xf numFmtId="0" fontId="45" fillId="0" borderId="0" xfId="0" applyFont="1" applyFill="1" applyBorder="1"/>
    <xf numFmtId="0" fontId="39" fillId="0" borderId="0" xfId="0" applyFont="1" applyFill="1" applyBorder="1"/>
    <xf numFmtId="0" fontId="1" fillId="0" borderId="0" xfId="0" applyNumberFormat="1" applyFont="1" applyFill="1"/>
    <xf numFmtId="0" fontId="0" fillId="0" borderId="13" xfId="0" applyFill="1" applyBorder="1"/>
    <xf numFmtId="0" fontId="22" fillId="0" borderId="12" xfId="0" applyFont="1" applyFill="1" applyBorder="1" applyAlignment="1">
      <alignment horizontal="center"/>
    </xf>
    <xf numFmtId="192" fontId="0" fillId="0" borderId="0" xfId="0" applyNumberFormat="1" applyFill="1"/>
    <xf numFmtId="192" fontId="56" fillId="0" borderId="0" xfId="0" applyNumberFormat="1" applyFont="1" applyFill="1" applyAlignment="1">
      <alignment horizontal="center"/>
    </xf>
    <xf numFmtId="0" fontId="57" fillId="0" borderId="0" xfId="0" applyFont="1" applyFill="1" applyAlignment="1">
      <alignment horizontal="center"/>
    </xf>
    <xf numFmtId="192" fontId="27" fillId="0" borderId="0" xfId="0" applyNumberFormat="1" applyFont="1" applyFill="1" applyAlignment="1">
      <alignment horizontal="center"/>
    </xf>
    <xf numFmtId="0" fontId="0" fillId="0" borderId="1" xfId="0" applyFill="1" applyBorder="1"/>
    <xf numFmtId="2" fontId="20" fillId="0" borderId="0" xfId="0" applyNumberFormat="1" applyFont="1" applyFill="1" applyBorder="1" applyAlignment="1">
      <alignment horizontal="left"/>
    </xf>
    <xf numFmtId="0" fontId="25" fillId="0" borderId="20" xfId="0" applyFont="1" applyFill="1" applyBorder="1" applyAlignment="1">
      <alignment wrapText="1"/>
    </xf>
    <xf numFmtId="194" fontId="53" fillId="0" borderId="13" xfId="0" applyNumberFormat="1" applyFont="1" applyFill="1" applyBorder="1" applyAlignment="1">
      <alignment horizontal="center"/>
    </xf>
    <xf numFmtId="0" fontId="19" fillId="0" borderId="20" xfId="0" applyFont="1" applyFill="1" applyBorder="1" applyAlignment="1">
      <alignment horizontal="center" wrapText="1"/>
    </xf>
    <xf numFmtId="194" fontId="15" fillId="0" borderId="13" xfId="0" applyNumberFormat="1" applyFont="1" applyFill="1" applyBorder="1" applyAlignment="1">
      <alignment horizontal="center"/>
    </xf>
    <xf numFmtId="0" fontId="22" fillId="0" borderId="20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wrapText="1"/>
    </xf>
    <xf numFmtId="2" fontId="18" fillId="0" borderId="0" xfId="0" applyNumberFormat="1" applyFont="1" applyFill="1" applyBorder="1" applyAlignment="1">
      <alignment vertical="center"/>
    </xf>
    <xf numFmtId="0" fontId="15" fillId="0" borderId="11" xfId="0" applyFont="1" applyFill="1" applyBorder="1" applyAlignment="1">
      <alignment horizontal="center"/>
    </xf>
    <xf numFmtId="1" fontId="22" fillId="0" borderId="0" xfId="0" applyNumberFormat="1" applyFont="1" applyFill="1" applyBorder="1" applyAlignment="1">
      <alignment horizontal="left"/>
    </xf>
    <xf numFmtId="0" fontId="22" fillId="0" borderId="20" xfId="0" applyFont="1" applyFill="1" applyBorder="1" applyAlignment="1">
      <alignment horizontal="center"/>
    </xf>
    <xf numFmtId="2" fontId="26" fillId="0" borderId="13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left"/>
    </xf>
    <xf numFmtId="0" fontId="18" fillId="0" borderId="0" xfId="0" applyFont="1" applyFill="1"/>
    <xf numFmtId="0" fontId="7" fillId="0" borderId="0" xfId="0" applyFont="1" applyFill="1"/>
    <xf numFmtId="0" fontId="18" fillId="0" borderId="0" xfId="0" applyFont="1" applyFill="1" applyBorder="1"/>
    <xf numFmtId="0" fontId="81" fillId="0" borderId="0" xfId="0" applyFont="1" applyFill="1" applyBorder="1" applyAlignment="1">
      <alignment horizontal="center" vertical="center"/>
    </xf>
    <xf numFmtId="0" fontId="81" fillId="0" borderId="2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vertical="center"/>
    </xf>
    <xf numFmtId="0" fontId="18" fillId="0" borderId="3" xfId="0" applyFont="1" applyFill="1" applyBorder="1" applyAlignment="1">
      <alignment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17" xfId="0" applyFont="1" applyFill="1" applyBorder="1"/>
    <xf numFmtId="0" fontId="7" fillId="0" borderId="1" xfId="0" applyFont="1" applyFill="1" applyBorder="1" applyAlignment="1">
      <alignment horizontal="left"/>
    </xf>
    <xf numFmtId="1" fontId="18" fillId="0" borderId="1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2" fontId="7" fillId="0" borderId="1" xfId="0" applyNumberFormat="1" applyFont="1" applyFill="1" applyBorder="1"/>
    <xf numFmtId="0" fontId="18" fillId="0" borderId="1" xfId="0" applyFont="1" applyFill="1" applyBorder="1" applyAlignment="1">
      <alignment horizontal="center"/>
    </xf>
    <xf numFmtId="0" fontId="18" fillId="0" borderId="33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left"/>
    </xf>
    <xf numFmtId="2" fontId="18" fillId="0" borderId="9" xfId="0" applyNumberFormat="1" applyFont="1" applyFill="1" applyBorder="1"/>
    <xf numFmtId="2" fontId="18" fillId="0" borderId="9" xfId="0" applyNumberFormat="1" applyFont="1" applyFill="1" applyBorder="1" applyAlignment="1">
      <alignment horizontal="center"/>
    </xf>
    <xf numFmtId="0" fontId="18" fillId="0" borderId="33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8" fillId="0" borderId="34" xfId="0" applyFont="1" applyFill="1" applyBorder="1"/>
    <xf numFmtId="0" fontId="0" fillId="0" borderId="12" xfId="0" applyFill="1" applyBorder="1" applyAlignment="1">
      <alignment horizontal="center"/>
    </xf>
    <xf numFmtId="2" fontId="18" fillId="0" borderId="0" xfId="0" applyNumberFormat="1" applyFont="1" applyFill="1" applyBorder="1" applyAlignment="1">
      <alignment horizontal="center"/>
    </xf>
    <xf numFmtId="0" fontId="31" fillId="0" borderId="20" xfId="0" applyFont="1" applyFill="1" applyBorder="1" applyAlignment="1">
      <alignment wrapText="1"/>
    </xf>
    <xf numFmtId="0" fontId="26" fillId="0" borderId="20" xfId="0" applyFont="1" applyFill="1" applyBorder="1"/>
    <xf numFmtId="2" fontId="80" fillId="0" borderId="0" xfId="0" applyNumberFormat="1" applyFont="1" applyFill="1" applyAlignment="1">
      <alignment horizontal="center"/>
    </xf>
    <xf numFmtId="2" fontId="14" fillId="0" borderId="0" xfId="0" applyNumberFormat="1" applyFont="1" applyFill="1" applyBorder="1" applyAlignment="1">
      <alignment horizontal="left"/>
    </xf>
    <xf numFmtId="2" fontId="15" fillId="0" borderId="12" xfId="0" applyNumberFormat="1" applyFont="1" applyFill="1" applyBorder="1" applyAlignment="1">
      <alignment horizontal="left" wrapText="1"/>
    </xf>
    <xf numFmtId="0" fontId="15" fillId="0" borderId="12" xfId="0" applyFont="1" applyFill="1" applyBorder="1" applyAlignment="1">
      <alignment horizontal="center"/>
    </xf>
    <xf numFmtId="0" fontId="15" fillId="0" borderId="12" xfId="0" applyFont="1" applyFill="1" applyBorder="1"/>
    <xf numFmtId="0" fontId="18" fillId="0" borderId="20" xfId="0" applyFont="1" applyFill="1" applyBorder="1" applyAlignment="1">
      <alignment horizontal="center" wrapText="1"/>
    </xf>
    <xf numFmtId="2" fontId="15" fillId="0" borderId="0" xfId="0" applyNumberFormat="1" applyFont="1" applyFill="1" applyBorder="1" applyAlignment="1">
      <alignment horizontal="left" wrapText="1"/>
    </xf>
    <xf numFmtId="2" fontId="15" fillId="0" borderId="12" xfId="0" applyNumberFormat="1" applyFont="1" applyFill="1" applyBorder="1" applyAlignment="1">
      <alignment horizontal="center"/>
    </xf>
    <xf numFmtId="0" fontId="15" fillId="0" borderId="30" xfId="0" applyFont="1" applyFill="1" applyBorder="1"/>
    <xf numFmtId="2" fontId="10" fillId="0" borderId="0" xfId="0" applyNumberFormat="1" applyFont="1" applyFill="1" applyBorder="1" applyAlignment="1">
      <alignment horizontal="left" wrapText="1"/>
    </xf>
    <xf numFmtId="0" fontId="26" fillId="0" borderId="20" xfId="0" applyFont="1" applyFill="1" applyBorder="1" applyAlignment="1">
      <alignment wrapText="1"/>
    </xf>
    <xf numFmtId="2" fontId="8" fillId="0" borderId="0" xfId="0" applyNumberFormat="1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29" xfId="0" applyFont="1" applyFill="1" applyBorder="1" applyAlignment="1">
      <alignment horizontal="center" vertical="center" wrapText="1"/>
    </xf>
    <xf numFmtId="0" fontId="5" fillId="0" borderId="0" xfId="0" applyFont="1"/>
    <xf numFmtId="14" fontId="0" fillId="0" borderId="20" xfId="0" applyNumberFormat="1" applyFill="1" applyBorder="1"/>
    <xf numFmtId="0" fontId="18" fillId="0" borderId="20" xfId="0" applyFont="1" applyFill="1" applyBorder="1" applyAlignment="1">
      <alignment vertical="center" wrapText="1"/>
    </xf>
    <xf numFmtId="0" fontId="19" fillId="0" borderId="12" xfId="0" applyFont="1" applyFill="1" applyBorder="1" applyAlignment="1">
      <alignment vertical="center"/>
    </xf>
    <xf numFmtId="0" fontId="19" fillId="0" borderId="30" xfId="0" applyFont="1" applyFill="1" applyBorder="1"/>
    <xf numFmtId="0" fontId="22" fillId="0" borderId="20" xfId="0" applyFont="1" applyFill="1" applyBorder="1" applyAlignment="1">
      <alignment shrinkToFit="1"/>
    </xf>
    <xf numFmtId="0" fontId="15" fillId="0" borderId="0" xfId="0" applyFont="1" applyFill="1" applyBorder="1" applyAlignment="1">
      <alignment horizontal="left"/>
    </xf>
    <xf numFmtId="0" fontId="5" fillId="0" borderId="20" xfId="0" applyFont="1" applyFill="1" applyBorder="1" applyAlignment="1">
      <alignment horizontal="center" wrapText="1"/>
    </xf>
    <xf numFmtId="2" fontId="18" fillId="0" borderId="0" xfId="0" applyNumberFormat="1" applyFont="1" applyFill="1" applyBorder="1"/>
    <xf numFmtId="2" fontId="15" fillId="0" borderId="12" xfId="0" applyNumberFormat="1" applyFont="1" applyFill="1" applyBorder="1"/>
    <xf numFmtId="0" fontId="0" fillId="0" borderId="30" xfId="0" applyFill="1" applyBorder="1" applyAlignment="1">
      <alignment horizontal="center" vertical="center" wrapText="1"/>
    </xf>
    <xf numFmtId="1" fontId="15" fillId="0" borderId="0" xfId="0" applyNumberFormat="1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74" fillId="0" borderId="0" xfId="0" applyFont="1" applyFill="1" applyBorder="1"/>
    <xf numFmtId="2" fontId="15" fillId="0" borderId="13" xfId="0" applyNumberFormat="1" applyFont="1" applyFill="1" applyBorder="1" applyAlignment="1">
      <alignment horizontal="center"/>
    </xf>
    <xf numFmtId="0" fontId="8" fillId="0" borderId="20" xfId="0" applyFont="1" applyFill="1" applyBorder="1" applyAlignment="1">
      <alignment wrapText="1"/>
    </xf>
    <xf numFmtId="0" fontId="50" fillId="0" borderId="0" xfId="0" applyFont="1" applyFill="1" applyBorder="1" applyAlignment="1">
      <alignment horizontal="center" vertical="center"/>
    </xf>
    <xf numFmtId="49" fontId="19" fillId="0" borderId="0" xfId="0" applyNumberFormat="1" applyFont="1" applyFill="1"/>
    <xf numFmtId="0" fontId="50" fillId="0" borderId="0" xfId="0" applyFont="1" applyFill="1"/>
    <xf numFmtId="49" fontId="22" fillId="0" borderId="0" xfId="0" applyNumberFormat="1" applyFont="1" applyFill="1" applyAlignment="1">
      <alignment horizontal="right"/>
    </xf>
    <xf numFmtId="0" fontId="23" fillId="0" borderId="0" xfId="0" applyFont="1" applyFill="1"/>
    <xf numFmtId="0" fontId="24" fillId="0" borderId="0" xfId="0" applyFont="1" applyFill="1"/>
    <xf numFmtId="0" fontId="17" fillId="0" borderId="0" xfId="0" applyFont="1" applyFill="1"/>
    <xf numFmtId="0" fontId="13" fillId="0" borderId="0" xfId="0" applyFont="1" applyFill="1" applyBorder="1" applyAlignment="1">
      <alignment horizontal="center"/>
    </xf>
    <xf numFmtId="0" fontId="19" fillId="0" borderId="12" xfId="0" applyFont="1" applyFill="1" applyBorder="1" applyAlignment="1">
      <alignment horizontal="left"/>
    </xf>
    <xf numFmtId="1" fontId="22" fillId="2" borderId="0" xfId="0" applyNumberFormat="1" applyFont="1" applyFill="1" applyBorder="1" applyAlignment="1">
      <alignment horizontal="center"/>
    </xf>
    <xf numFmtId="1" fontId="22" fillId="2" borderId="0" xfId="0" applyNumberFormat="1" applyFont="1" applyFill="1" applyBorder="1" applyAlignment="1">
      <alignment horizontal="left"/>
    </xf>
    <xf numFmtId="1" fontId="58" fillId="2" borderId="0" xfId="0" applyNumberFormat="1" applyFont="1" applyFill="1" applyBorder="1" applyAlignment="1">
      <alignment horizontal="center"/>
    </xf>
    <xf numFmtId="1" fontId="83" fillId="2" borderId="0" xfId="0" applyNumberFormat="1" applyFont="1" applyFill="1" applyBorder="1" applyAlignment="1">
      <alignment horizontal="center"/>
    </xf>
    <xf numFmtId="1" fontId="58" fillId="0" borderId="0" xfId="0" applyNumberFormat="1" applyFont="1" applyAlignment="1">
      <alignment horizontal="center"/>
    </xf>
    <xf numFmtId="1" fontId="22" fillId="0" borderId="0" xfId="0" applyNumberFormat="1" applyFont="1" applyAlignment="1">
      <alignment horizontal="center"/>
    </xf>
    <xf numFmtId="1" fontId="0" fillId="0" borderId="0" xfId="0" applyNumberFormat="1"/>
    <xf numFmtId="1" fontId="0" fillId="0" borderId="0" xfId="0" applyNumberFormat="1" applyBorder="1"/>
    <xf numFmtId="0" fontId="3" fillId="0" borderId="0" xfId="0" applyFont="1" applyFill="1" applyBorder="1" applyAlignment="1">
      <alignment horizontal="center" vertical="center" wrapText="1"/>
    </xf>
    <xf numFmtId="1" fontId="58" fillId="0" borderId="0" xfId="0" applyNumberFormat="1" applyFont="1" applyBorder="1" applyAlignment="1">
      <alignment horizontal="center"/>
    </xf>
    <xf numFmtId="1" fontId="22" fillId="0" borderId="0" xfId="0" applyNumberFormat="1" applyFont="1" applyBorder="1" applyAlignment="1">
      <alignment horizontal="center"/>
    </xf>
    <xf numFmtId="1" fontId="80" fillId="0" borderId="0" xfId="0" applyNumberFormat="1" applyFont="1" applyAlignment="1">
      <alignment horizontal="center"/>
    </xf>
    <xf numFmtId="1" fontId="22" fillId="0" borderId="0" xfId="0" applyNumberFormat="1" applyFont="1" applyAlignment="1">
      <alignment horizontal="left"/>
    </xf>
    <xf numFmtId="1" fontId="5" fillId="0" borderId="0" xfId="0" applyNumberFormat="1" applyFont="1" applyBorder="1" applyAlignment="1">
      <alignment horizontal="center"/>
    </xf>
    <xf numFmtId="1" fontId="58" fillId="0" borderId="0" xfId="0" applyNumberFormat="1" applyFont="1" applyBorder="1" applyAlignment="1">
      <alignment horizontal="center" vertical="center"/>
    </xf>
    <xf numFmtId="0" fontId="58" fillId="0" borderId="0" xfId="0" applyFont="1" applyBorder="1" applyAlignment="1">
      <alignment horizontal="center"/>
    </xf>
    <xf numFmtId="0" fontId="0" fillId="0" borderId="9" xfId="0" applyBorder="1" applyAlignment="1">
      <alignment vertical="center"/>
    </xf>
    <xf numFmtId="0" fontId="27" fillId="0" borderId="0" xfId="0" applyFont="1" applyAlignment="1">
      <alignment vertical="center"/>
    </xf>
    <xf numFmtId="0" fontId="53" fillId="0" borderId="0" xfId="0" applyFont="1"/>
    <xf numFmtId="0" fontId="53" fillId="0" borderId="0" xfId="0" applyFont="1" applyAlignment="1">
      <alignment horizontal="center"/>
    </xf>
    <xf numFmtId="1" fontId="0" fillId="0" borderId="0" xfId="0" applyNumberFormat="1" applyFill="1" applyBorder="1"/>
    <xf numFmtId="0" fontId="22" fillId="0" borderId="20" xfId="0" applyFont="1" applyFill="1" applyBorder="1" applyAlignment="1">
      <alignment horizontal="center" wrapText="1"/>
    </xf>
    <xf numFmtId="49" fontId="0" fillId="0" borderId="0" xfId="0" applyNumberFormat="1" applyFill="1"/>
    <xf numFmtId="0" fontId="0" fillId="0" borderId="35" xfId="0" applyFill="1" applyBorder="1"/>
    <xf numFmtId="0" fontId="3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center" vertical="center" wrapText="1"/>
    </xf>
    <xf numFmtId="1" fontId="19" fillId="0" borderId="11" xfId="0" applyNumberFormat="1" applyFont="1" applyFill="1" applyBorder="1" applyAlignment="1">
      <alignment horizontal="center"/>
    </xf>
    <xf numFmtId="1" fontId="19" fillId="0" borderId="12" xfId="0" applyNumberFormat="1" applyFont="1" applyFill="1" applyBorder="1" applyAlignment="1">
      <alignment horizontal="center"/>
    </xf>
    <xf numFmtId="193" fontId="58" fillId="0" borderId="0" xfId="0" applyNumberFormat="1" applyFont="1" applyFill="1" applyBorder="1" applyAlignment="1">
      <alignment horizontal="center"/>
    </xf>
    <xf numFmtId="0" fontId="8" fillId="0" borderId="20" xfId="0" applyFont="1" applyFill="1" applyBorder="1"/>
    <xf numFmtId="0" fontId="22" fillId="0" borderId="0" xfId="0" applyFont="1" applyAlignment="1">
      <alignment horizontal="left"/>
    </xf>
    <xf numFmtId="2" fontId="76" fillId="0" borderId="8" xfId="0" applyNumberFormat="1" applyFont="1" applyFill="1" applyBorder="1"/>
    <xf numFmtId="1" fontId="28" fillId="0" borderId="8" xfId="0" applyNumberFormat="1" applyFont="1" applyFill="1" applyBorder="1" applyAlignment="1">
      <alignment horizontal="center"/>
    </xf>
    <xf numFmtId="2" fontId="24" fillId="0" borderId="8" xfId="0" applyNumberFormat="1" applyFont="1" applyFill="1" applyBorder="1" applyAlignment="1">
      <alignment horizontal="center"/>
    </xf>
    <xf numFmtId="2" fontId="24" fillId="0" borderId="36" xfId="0" applyNumberFormat="1" applyFont="1" applyFill="1" applyBorder="1" applyAlignment="1">
      <alignment horizontal="center"/>
    </xf>
    <xf numFmtId="2" fontId="24" fillId="0" borderId="37" xfId="0" applyNumberFormat="1" applyFont="1" applyFill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3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38" xfId="0" applyBorder="1"/>
    <xf numFmtId="0" fontId="0" fillId="0" borderId="39" xfId="0" applyBorder="1"/>
    <xf numFmtId="0" fontId="20" fillId="0" borderId="15" xfId="0" applyFont="1" applyFill="1" applyBorder="1" applyAlignment="1">
      <alignment horizontal="center"/>
    </xf>
    <xf numFmtId="0" fontId="0" fillId="0" borderId="39" xfId="0" applyFill="1" applyBorder="1"/>
    <xf numFmtId="0" fontId="19" fillId="0" borderId="39" xfId="0" applyFont="1" applyFill="1" applyBorder="1"/>
    <xf numFmtId="0" fontId="17" fillId="0" borderId="0" xfId="0" applyFont="1" applyBorder="1"/>
    <xf numFmtId="0" fontId="19" fillId="0" borderId="0" xfId="0" applyFont="1" applyBorder="1" applyAlignment="1">
      <alignment horizontal="center"/>
    </xf>
    <xf numFmtId="0" fontId="19" fillId="0" borderId="15" xfId="0" applyFont="1" applyFill="1" applyBorder="1" applyAlignment="1">
      <alignment horizontal="center"/>
    </xf>
    <xf numFmtId="0" fontId="79" fillId="0" borderId="39" xfId="0" applyFont="1" applyFill="1" applyBorder="1"/>
    <xf numFmtId="0" fontId="22" fillId="0" borderId="0" xfId="0" applyFont="1" applyBorder="1" applyAlignment="1">
      <alignment horizontal="left"/>
    </xf>
    <xf numFmtId="0" fontId="0" fillId="0" borderId="0" xfId="0" applyBorder="1" applyAlignment="1">
      <alignment horizontal="right"/>
    </xf>
    <xf numFmtId="192" fontId="0" fillId="0" borderId="0" xfId="0" applyNumberFormat="1" applyBorder="1"/>
    <xf numFmtId="1" fontId="19" fillId="0" borderId="8" xfId="0" applyNumberFormat="1" applyFont="1" applyFill="1" applyBorder="1" applyAlignment="1">
      <alignment horizontal="center"/>
    </xf>
    <xf numFmtId="2" fontId="78" fillId="0" borderId="8" xfId="0" applyNumberFormat="1" applyFont="1" applyFill="1" applyBorder="1" applyAlignment="1">
      <alignment horizontal="center"/>
    </xf>
    <xf numFmtId="2" fontId="19" fillId="0" borderId="8" xfId="0" applyNumberFormat="1" applyFont="1" applyFill="1" applyBorder="1" applyAlignment="1">
      <alignment horizontal="center"/>
    </xf>
    <xf numFmtId="2" fontId="19" fillId="0" borderId="36" xfId="0" applyNumberFormat="1" applyFont="1" applyFill="1" applyBorder="1" applyAlignment="1">
      <alignment horizontal="center"/>
    </xf>
    <xf numFmtId="2" fontId="19" fillId="0" borderId="37" xfId="0" applyNumberFormat="1" applyFont="1" applyFill="1" applyBorder="1" applyAlignment="1">
      <alignment horizontal="center"/>
    </xf>
    <xf numFmtId="0" fontId="0" fillId="0" borderId="37" xfId="0" applyBorder="1" applyAlignment="1">
      <alignment horizontal="center" vertical="center"/>
    </xf>
    <xf numFmtId="0" fontId="32" fillId="0" borderId="33" xfId="0" applyFont="1" applyFill="1" applyBorder="1" applyAlignment="1">
      <alignment horizontal="center"/>
    </xf>
    <xf numFmtId="0" fontId="0" fillId="0" borderId="40" xfId="0" applyFill="1" applyBorder="1"/>
    <xf numFmtId="0" fontId="28" fillId="0" borderId="9" xfId="0" applyFont="1" applyBorder="1"/>
    <xf numFmtId="0" fontId="22" fillId="0" borderId="9" xfId="0" applyFont="1" applyBorder="1" applyAlignment="1">
      <alignment horizontal="left"/>
    </xf>
    <xf numFmtId="0" fontId="0" fillId="0" borderId="9" xfId="0" applyBorder="1" applyAlignment="1">
      <alignment horizontal="right"/>
    </xf>
    <xf numFmtId="192" fontId="0" fillId="0" borderId="9" xfId="0" applyNumberFormat="1" applyBorder="1"/>
    <xf numFmtId="0" fontId="28" fillId="0" borderId="0" xfId="0" applyFont="1" applyBorder="1" applyAlignment="1">
      <alignment horizontal="center"/>
    </xf>
    <xf numFmtId="0" fontId="32" fillId="0" borderId="37" xfId="0" applyFont="1" applyFill="1" applyBorder="1" applyAlignment="1">
      <alignment horizontal="center"/>
    </xf>
    <xf numFmtId="0" fontId="0" fillId="0" borderId="38" xfId="0" applyFill="1" applyBorder="1"/>
    <xf numFmtId="0" fontId="79" fillId="0" borderId="40" xfId="0" applyFont="1" applyFill="1" applyBorder="1"/>
    <xf numFmtId="193" fontId="17" fillId="0" borderId="1" xfId="0" applyNumberFormat="1" applyFont="1" applyFill="1" applyBorder="1" applyAlignment="1">
      <alignment horizontal="center"/>
    </xf>
    <xf numFmtId="0" fontId="32" fillId="0" borderId="39" xfId="0" applyFont="1" applyFill="1" applyBorder="1" applyAlignment="1">
      <alignment horizontal="center"/>
    </xf>
    <xf numFmtId="0" fontId="32" fillId="0" borderId="40" xfId="0" applyFont="1" applyFill="1" applyBorder="1" applyAlignment="1">
      <alignment horizontal="center"/>
    </xf>
    <xf numFmtId="193" fontId="17" fillId="0" borderId="33" xfId="0" applyNumberFormat="1" applyFont="1" applyFill="1" applyBorder="1" applyAlignment="1">
      <alignment horizontal="center"/>
    </xf>
    <xf numFmtId="2" fontId="20" fillId="0" borderId="8" xfId="0" applyNumberFormat="1" applyFont="1" applyFill="1" applyBorder="1"/>
    <xf numFmtId="0" fontId="17" fillId="0" borderId="15" xfId="0" applyFont="1" applyFill="1" applyBorder="1" applyAlignment="1">
      <alignment horizontal="center"/>
    </xf>
    <xf numFmtId="0" fontId="46" fillId="0" borderId="15" xfId="0" applyFont="1" applyFill="1" applyBorder="1" applyAlignment="1">
      <alignment horizontal="center"/>
    </xf>
    <xf numFmtId="193" fontId="17" fillId="0" borderId="0" xfId="0" applyNumberFormat="1" applyFont="1" applyFill="1" applyBorder="1" applyAlignment="1">
      <alignment horizontal="center"/>
    </xf>
    <xf numFmtId="0" fontId="22" fillId="0" borderId="8" xfId="0" applyFont="1" applyFill="1" applyBorder="1" applyAlignment="1">
      <alignment horizontal="left"/>
    </xf>
    <xf numFmtId="0" fontId="28" fillId="0" borderId="8" xfId="0" applyFont="1" applyFill="1" applyBorder="1"/>
    <xf numFmtId="192" fontId="0" fillId="0" borderId="8" xfId="0" applyNumberFormat="1" applyFill="1" applyBorder="1"/>
    <xf numFmtId="0" fontId="79" fillId="0" borderId="38" xfId="0" applyFont="1" applyFill="1" applyBorder="1"/>
    <xf numFmtId="0" fontId="19" fillId="0" borderId="16" xfId="0" applyFont="1" applyFill="1" applyBorder="1" applyAlignment="1">
      <alignment horizontal="center"/>
    </xf>
    <xf numFmtId="0" fontId="79" fillId="0" borderId="8" xfId="0" applyFont="1" applyFill="1" applyBorder="1" applyAlignment="1">
      <alignment horizontal="center"/>
    </xf>
    <xf numFmtId="2" fontId="79" fillId="0" borderId="8" xfId="0" applyNumberFormat="1" applyFont="1" applyFill="1" applyBorder="1" applyAlignment="1">
      <alignment horizontal="center"/>
    </xf>
    <xf numFmtId="0" fontId="32" fillId="0" borderId="8" xfId="0" applyFont="1" applyFill="1" applyBorder="1" applyAlignment="1">
      <alignment horizontal="center"/>
    </xf>
    <xf numFmtId="0" fontId="17" fillId="0" borderId="8" xfId="0" applyFont="1" applyFill="1" applyBorder="1" applyAlignment="1">
      <alignment horizontal="center"/>
    </xf>
    <xf numFmtId="0" fontId="58" fillId="0" borderId="8" xfId="0" applyFont="1" applyFill="1" applyBorder="1" applyAlignment="1">
      <alignment horizontal="center"/>
    </xf>
    <xf numFmtId="0" fontId="0" fillId="0" borderId="33" xfId="0" applyBorder="1"/>
    <xf numFmtId="2" fontId="23" fillId="0" borderId="9" xfId="0" applyNumberFormat="1" applyFont="1" applyFill="1" applyBorder="1" applyAlignment="1">
      <alignment horizontal="center"/>
    </xf>
    <xf numFmtId="192" fontId="23" fillId="0" borderId="41" xfId="0" applyNumberFormat="1" applyFont="1" applyFill="1" applyBorder="1" applyAlignment="1">
      <alignment horizontal="center"/>
    </xf>
    <xf numFmtId="0" fontId="20" fillId="0" borderId="8" xfId="0" applyFont="1" applyBorder="1"/>
    <xf numFmtId="0" fontId="77" fillId="0" borderId="14" xfId="0" applyFont="1" applyFill="1" applyBorder="1" applyAlignment="1">
      <alignment horizontal="center"/>
    </xf>
    <xf numFmtId="0" fontId="42" fillId="0" borderId="15" xfId="0" applyFont="1" applyFill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22" fillId="0" borderId="9" xfId="0" applyFont="1" applyFill="1" applyBorder="1"/>
    <xf numFmtId="0" fontId="0" fillId="0" borderId="9" xfId="0" applyFill="1" applyBorder="1" applyAlignment="1">
      <alignment horizontal="center"/>
    </xf>
    <xf numFmtId="0" fontId="18" fillId="0" borderId="20" xfId="0" applyFont="1" applyFill="1" applyBorder="1" applyAlignment="1">
      <alignment wrapText="1"/>
    </xf>
    <xf numFmtId="0" fontId="28" fillId="0" borderId="0" xfId="0" applyFont="1" applyFill="1" applyBorder="1"/>
    <xf numFmtId="0" fontId="26" fillId="0" borderId="39" xfId="0" applyFont="1" applyFill="1" applyBorder="1" applyAlignment="1">
      <alignment vertical="center" wrapText="1"/>
    </xf>
    <xf numFmtId="0" fontId="26" fillId="0" borderId="40" xfId="0" applyFont="1" applyFill="1" applyBorder="1" applyAlignment="1">
      <alignment vertical="center" wrapText="1"/>
    </xf>
    <xf numFmtId="0" fontId="22" fillId="0" borderId="9" xfId="0" applyFont="1" applyFill="1" applyBorder="1" applyAlignment="1">
      <alignment horizontal="center"/>
    </xf>
    <xf numFmtId="0" fontId="77" fillId="0" borderId="16" xfId="0" applyFont="1" applyFill="1" applyBorder="1" applyAlignment="1">
      <alignment horizontal="center"/>
    </xf>
    <xf numFmtId="193" fontId="17" fillId="0" borderId="9" xfId="0" applyNumberFormat="1" applyFont="1" applyFill="1" applyBorder="1" applyAlignment="1">
      <alignment horizontal="center"/>
    </xf>
    <xf numFmtId="0" fontId="0" fillId="0" borderId="42" xfId="0" applyFill="1" applyBorder="1"/>
    <xf numFmtId="0" fontId="0" fillId="0" borderId="34" xfId="0" applyFill="1" applyBorder="1"/>
    <xf numFmtId="0" fontId="0" fillId="0" borderId="34" xfId="0" applyBorder="1"/>
    <xf numFmtId="1" fontId="26" fillId="0" borderId="0" xfId="0" applyNumberFormat="1" applyFont="1" applyFill="1" applyBorder="1" applyAlignment="1">
      <alignment horizontal="center"/>
    </xf>
    <xf numFmtId="0" fontId="0" fillId="3" borderId="0" xfId="0" applyFill="1"/>
    <xf numFmtId="0" fontId="0" fillId="0" borderId="20" xfId="0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center"/>
    </xf>
    <xf numFmtId="2" fontId="19" fillId="0" borderId="30" xfId="0" applyNumberFormat="1" applyFont="1" applyFill="1" applyBorder="1" applyAlignment="1">
      <alignment horizontal="center" vertical="center"/>
    </xf>
    <xf numFmtId="2" fontId="19" fillId="0" borderId="3" xfId="0" applyNumberFormat="1" applyFont="1" applyFill="1" applyBorder="1" applyAlignment="1">
      <alignment vertical="center"/>
    </xf>
    <xf numFmtId="0" fontId="0" fillId="0" borderId="20" xfId="0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left"/>
    </xf>
    <xf numFmtId="0" fontId="17" fillId="0" borderId="8" xfId="0" applyFont="1" applyFill="1" applyBorder="1"/>
    <xf numFmtId="0" fontId="28" fillId="0" borderId="43" xfId="0" applyFont="1" applyBorder="1"/>
    <xf numFmtId="0" fontId="22" fillId="0" borderId="43" xfId="0" applyFont="1" applyBorder="1" applyAlignment="1">
      <alignment horizontal="left"/>
    </xf>
    <xf numFmtId="0" fontId="0" fillId="0" borderId="43" xfId="0" applyBorder="1"/>
    <xf numFmtId="0" fontId="0" fillId="0" borderId="43" xfId="0" applyBorder="1" applyAlignment="1">
      <alignment horizontal="right"/>
    </xf>
    <xf numFmtId="193" fontId="22" fillId="0" borderId="43" xfId="0" applyNumberFormat="1" applyFont="1" applyBorder="1"/>
    <xf numFmtId="192" fontId="0" fillId="0" borderId="43" xfId="0" applyNumberFormat="1" applyBorder="1"/>
    <xf numFmtId="0" fontId="0" fillId="0" borderId="36" xfId="0" applyFill="1" applyBorder="1" applyAlignment="1">
      <alignment horizontal="right"/>
    </xf>
    <xf numFmtId="0" fontId="28" fillId="0" borderId="13" xfId="0" applyFont="1" applyBorder="1"/>
    <xf numFmtId="0" fontId="0" fillId="0" borderId="41" xfId="0" applyBorder="1" applyAlignment="1">
      <alignment horizontal="right"/>
    </xf>
    <xf numFmtId="193" fontId="22" fillId="0" borderId="37" xfId="0" applyNumberFormat="1" applyFont="1" applyFill="1" applyBorder="1"/>
    <xf numFmtId="193" fontId="17" fillId="0" borderId="43" xfId="0" applyNumberFormat="1" applyFont="1" applyFill="1" applyBorder="1" applyAlignment="1">
      <alignment horizontal="center"/>
    </xf>
    <xf numFmtId="0" fontId="32" fillId="0" borderId="2" xfId="0" applyFont="1" applyFill="1" applyBorder="1" applyAlignment="1">
      <alignment horizontal="center"/>
    </xf>
    <xf numFmtId="2" fontId="58" fillId="0" borderId="0" xfId="0" applyNumberFormat="1" applyFont="1" applyFill="1" applyBorder="1" applyAlignment="1">
      <alignment horizontal="center"/>
    </xf>
    <xf numFmtId="1" fontId="15" fillId="0" borderId="1" xfId="0" applyNumberFormat="1" applyFont="1" applyFill="1" applyBorder="1" applyAlignment="1">
      <alignment horizontal="center"/>
    </xf>
    <xf numFmtId="0" fontId="22" fillId="0" borderId="11" xfId="0" applyFont="1" applyFill="1" applyBorder="1" applyAlignment="1">
      <alignment horizontal="center"/>
    </xf>
    <xf numFmtId="1" fontId="22" fillId="0" borderId="3" xfId="0" applyNumberFormat="1" applyFont="1" applyFill="1" applyBorder="1" applyAlignment="1">
      <alignment horizontal="center"/>
    </xf>
    <xf numFmtId="0" fontId="58" fillId="0" borderId="3" xfId="0" applyFont="1" applyFill="1" applyBorder="1" applyAlignment="1">
      <alignment horizontal="center"/>
    </xf>
    <xf numFmtId="0" fontId="17" fillId="0" borderId="20" xfId="0" applyFont="1" applyFill="1" applyBorder="1" applyAlignment="1">
      <alignment horizontal="center"/>
    </xf>
    <xf numFmtId="0" fontId="26" fillId="0" borderId="20" xfId="0" applyFont="1" applyFill="1" applyBorder="1" applyAlignment="1">
      <alignment horizontal="center"/>
    </xf>
    <xf numFmtId="0" fontId="58" fillId="0" borderId="9" xfId="0" applyFont="1" applyFill="1" applyBorder="1" applyAlignment="1">
      <alignment horizontal="center"/>
    </xf>
    <xf numFmtId="0" fontId="17" fillId="0" borderId="34" xfId="0" applyFont="1" applyFill="1" applyBorder="1" applyAlignment="1">
      <alignment horizontal="center"/>
    </xf>
    <xf numFmtId="0" fontId="22" fillId="0" borderId="30" xfId="0" applyFont="1" applyFill="1" applyBorder="1"/>
    <xf numFmtId="192" fontId="45" fillId="0" borderId="9" xfId="0" applyNumberFormat="1" applyFont="1" applyFill="1" applyBorder="1" applyAlignment="1">
      <alignment horizontal="center" shrinkToFit="1"/>
    </xf>
    <xf numFmtId="0" fontId="46" fillId="0" borderId="18" xfId="0" applyFont="1" applyFill="1" applyBorder="1"/>
    <xf numFmtId="0" fontId="32" fillId="0" borderId="20" xfId="0" applyFont="1" applyFill="1" applyBorder="1" applyAlignment="1">
      <alignment horizontal="center"/>
    </xf>
    <xf numFmtId="0" fontId="32" fillId="0" borderId="30" xfId="0" applyFont="1" applyFill="1" applyBorder="1" applyAlignment="1">
      <alignment horizontal="center"/>
    </xf>
    <xf numFmtId="1" fontId="18" fillId="0" borderId="0" xfId="0" applyNumberFormat="1" applyFont="1" applyFill="1" applyBorder="1" applyAlignment="1">
      <alignment horizontal="center"/>
    </xf>
    <xf numFmtId="2" fontId="8" fillId="0" borderId="0" xfId="0" applyNumberFormat="1" applyFont="1" applyFill="1" applyBorder="1" applyAlignment="1">
      <alignment horizontal="center"/>
    </xf>
    <xf numFmtId="1" fontId="15" fillId="0" borderId="2" xfId="0" applyNumberFormat="1" applyFont="1" applyFill="1" applyBorder="1" applyAlignment="1">
      <alignment horizontal="center"/>
    </xf>
    <xf numFmtId="0" fontId="19" fillId="0" borderId="0" xfId="0" applyFont="1" applyFill="1" applyAlignment="1">
      <alignment horizontal="center" vertical="center"/>
    </xf>
    <xf numFmtId="2" fontId="7" fillId="0" borderId="0" xfId="0" applyNumberFormat="1" applyFont="1" applyFill="1" applyBorder="1"/>
    <xf numFmtId="2" fontId="22" fillId="0" borderId="0" xfId="0" applyNumberFormat="1" applyFont="1" applyFill="1" applyBorder="1" applyAlignment="1">
      <alignment vertical="center"/>
    </xf>
    <xf numFmtId="1" fontId="18" fillId="0" borderId="13" xfId="0" applyNumberFormat="1" applyFont="1" applyFill="1" applyBorder="1" applyAlignment="1">
      <alignment horizontal="center"/>
    </xf>
    <xf numFmtId="0" fontId="8" fillId="0" borderId="20" xfId="0" applyFont="1" applyFill="1" applyBorder="1" applyAlignment="1">
      <alignment horizontal="left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13" xfId="0" applyFont="1" applyFill="1" applyBorder="1"/>
    <xf numFmtId="0" fontId="18" fillId="0" borderId="4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2" fontId="15" fillId="0" borderId="0" xfId="0" applyNumberFormat="1" applyFont="1" applyFill="1" applyBorder="1" applyAlignment="1">
      <alignment vertical="center"/>
    </xf>
    <xf numFmtId="0" fontId="19" fillId="0" borderId="20" xfId="0" applyFont="1" applyFill="1" applyBorder="1" applyAlignment="1">
      <alignment shrinkToFit="1"/>
    </xf>
    <xf numFmtId="1" fontId="15" fillId="0" borderId="0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2" fontId="26" fillId="0" borderId="0" xfId="0" applyNumberFormat="1" applyFont="1" applyFill="1" applyBorder="1" applyAlignment="1">
      <alignment horizontal="left" vertical="center"/>
    </xf>
    <xf numFmtId="2" fontId="15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32" fillId="0" borderId="1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vertical="center" wrapText="1"/>
    </xf>
    <xf numFmtId="0" fontId="22" fillId="0" borderId="0" xfId="0" applyFont="1" applyFill="1" applyAlignment="1">
      <alignment horizontal="center" vertical="top"/>
    </xf>
    <xf numFmtId="2" fontId="22" fillId="0" borderId="0" xfId="0" applyNumberFormat="1" applyFont="1" applyFill="1" applyAlignment="1">
      <alignment horizontal="center" vertical="top"/>
    </xf>
    <xf numFmtId="2" fontId="22" fillId="0" borderId="0" xfId="0" applyNumberFormat="1" applyFont="1" applyFill="1" applyBorder="1" applyAlignment="1">
      <alignment horizontal="center"/>
    </xf>
    <xf numFmtId="192" fontId="22" fillId="0" borderId="0" xfId="0" applyNumberFormat="1" applyFont="1" applyFill="1"/>
    <xf numFmtId="192" fontId="50" fillId="0" borderId="0" xfId="0" applyNumberFormat="1" applyFont="1" applyFill="1" applyBorder="1" applyAlignment="1">
      <alignment horizontal="center"/>
    </xf>
    <xf numFmtId="192" fontId="19" fillId="0" borderId="0" xfId="0" applyNumberFormat="1" applyFont="1" applyFill="1"/>
    <xf numFmtId="192" fontId="26" fillId="0" borderId="0" xfId="0" applyNumberFormat="1" applyFont="1" applyFill="1" applyBorder="1"/>
    <xf numFmtId="192" fontId="3" fillId="0" borderId="6" xfId="0" applyNumberFormat="1" applyFont="1" applyFill="1" applyBorder="1" applyAlignment="1">
      <alignment horizontal="center" vertical="center" wrapText="1"/>
    </xf>
    <xf numFmtId="192" fontId="3" fillId="0" borderId="3" xfId="0" applyNumberFormat="1" applyFont="1" applyFill="1" applyBorder="1" applyAlignment="1">
      <alignment horizontal="center"/>
    </xf>
    <xf numFmtId="192" fontId="32" fillId="0" borderId="13" xfId="0" applyNumberFormat="1" applyFont="1" applyFill="1" applyBorder="1" applyAlignment="1">
      <alignment horizontal="center"/>
    </xf>
    <xf numFmtId="192" fontId="26" fillId="0" borderId="13" xfId="0" applyNumberFormat="1" applyFont="1" applyFill="1" applyBorder="1" applyAlignment="1">
      <alignment horizontal="center"/>
    </xf>
    <xf numFmtId="192" fontId="32" fillId="0" borderId="13" xfId="0" applyNumberFormat="1" applyFont="1" applyFill="1" applyBorder="1" applyAlignment="1">
      <alignment horizontal="center" vertical="center"/>
    </xf>
    <xf numFmtId="192" fontId="0" fillId="0" borderId="12" xfId="0" applyNumberFormat="1" applyFill="1" applyBorder="1" applyAlignment="1">
      <alignment horizontal="center"/>
    </xf>
    <xf numFmtId="192" fontId="15" fillId="0" borderId="12" xfId="0" applyNumberFormat="1" applyFont="1" applyFill="1" applyBorder="1" applyAlignment="1">
      <alignment horizontal="center"/>
    </xf>
    <xf numFmtId="192" fontId="32" fillId="0" borderId="0" xfId="0" applyNumberFormat="1" applyFont="1" applyFill="1" applyBorder="1" applyAlignment="1">
      <alignment horizontal="center"/>
    </xf>
    <xf numFmtId="192" fontId="32" fillId="0" borderId="4" xfId="0" applyNumberFormat="1" applyFont="1" applyFill="1" applyBorder="1" applyAlignment="1">
      <alignment horizontal="center"/>
    </xf>
    <xf numFmtId="192" fontId="58" fillId="0" borderId="0" xfId="0" applyNumberFormat="1" applyFont="1" applyFill="1" applyBorder="1" applyAlignment="1">
      <alignment horizontal="center"/>
    </xf>
    <xf numFmtId="192" fontId="0" fillId="0" borderId="0" xfId="0" applyNumberFormat="1" applyFill="1" applyAlignment="1">
      <alignment horizontal="center"/>
    </xf>
    <xf numFmtId="192" fontId="0" fillId="0" borderId="0" xfId="0" applyNumberFormat="1" applyFill="1" applyBorder="1"/>
    <xf numFmtId="192" fontId="0" fillId="0" borderId="4" xfId="0" applyNumberFormat="1" applyFill="1" applyBorder="1" applyAlignment="1">
      <alignment horizontal="center"/>
    </xf>
    <xf numFmtId="192" fontId="15" fillId="0" borderId="0" xfId="0" applyNumberFormat="1" applyFont="1" applyFill="1" applyBorder="1" applyAlignment="1">
      <alignment horizontal="center"/>
    </xf>
    <xf numFmtId="192" fontId="0" fillId="0" borderId="3" xfId="0" applyNumberFormat="1" applyFill="1" applyBorder="1"/>
    <xf numFmtId="192" fontId="17" fillId="0" borderId="0" xfId="0" applyNumberFormat="1" applyFont="1" applyFill="1" applyBorder="1" applyAlignment="1">
      <alignment horizontal="center"/>
    </xf>
    <xf numFmtId="192" fontId="0" fillId="0" borderId="9" xfId="0" applyNumberFormat="1" applyFill="1" applyBorder="1"/>
    <xf numFmtId="192" fontId="13" fillId="0" borderId="0" xfId="0" applyNumberFormat="1" applyFont="1" applyFill="1" applyAlignment="1">
      <alignment horizontal="center" vertical="center"/>
    </xf>
    <xf numFmtId="192" fontId="3" fillId="0" borderId="4" xfId="0" applyNumberFormat="1" applyFont="1" applyFill="1" applyBorder="1" applyAlignment="1">
      <alignment horizontal="center"/>
    </xf>
    <xf numFmtId="192" fontId="0" fillId="0" borderId="19" xfId="0" applyNumberFormat="1" applyFill="1" applyBorder="1" applyAlignment="1">
      <alignment horizontal="center"/>
    </xf>
    <xf numFmtId="192" fontId="19" fillId="0" borderId="0" xfId="0" applyNumberFormat="1" applyFont="1" applyFill="1" applyBorder="1"/>
    <xf numFmtId="192" fontId="3" fillId="0" borderId="5" xfId="0" applyNumberFormat="1" applyFont="1" applyFill="1" applyBorder="1" applyAlignment="1">
      <alignment horizontal="center" vertical="center" wrapText="1"/>
    </xf>
    <xf numFmtId="192" fontId="59" fillId="0" borderId="0" xfId="0" applyNumberFormat="1" applyFont="1" applyFill="1" applyBorder="1" applyAlignment="1">
      <alignment horizontal="center"/>
    </xf>
    <xf numFmtId="192" fontId="58" fillId="0" borderId="12" xfId="0" applyNumberFormat="1" applyFont="1" applyFill="1" applyBorder="1" applyAlignment="1">
      <alignment horizontal="center"/>
    </xf>
    <xf numFmtId="192" fontId="58" fillId="0" borderId="3" xfId="0" applyNumberFormat="1" applyFont="1" applyFill="1" applyBorder="1" applyAlignment="1">
      <alignment horizontal="center"/>
    </xf>
    <xf numFmtId="192" fontId="0" fillId="0" borderId="4" xfId="0" applyNumberFormat="1" applyFill="1" applyBorder="1"/>
    <xf numFmtId="192" fontId="22" fillId="0" borderId="0" xfId="0" applyNumberFormat="1" applyFont="1" applyFill="1" applyBorder="1" applyAlignment="1">
      <alignment horizontal="center"/>
    </xf>
    <xf numFmtId="192" fontId="22" fillId="0" borderId="0" xfId="0" applyNumberFormat="1" applyFont="1" applyFill="1" applyBorder="1" applyAlignment="1">
      <alignment horizontal="center" vertical="center"/>
    </xf>
    <xf numFmtId="192" fontId="26" fillId="0" borderId="0" xfId="0" applyNumberFormat="1" applyFont="1" applyFill="1" applyBorder="1" applyAlignment="1">
      <alignment horizontal="center" vertical="center"/>
    </xf>
    <xf numFmtId="192" fontId="22" fillId="0" borderId="9" xfId="0" applyNumberFormat="1" applyFont="1" applyFill="1" applyBorder="1" applyAlignment="1">
      <alignment horizontal="center"/>
    </xf>
    <xf numFmtId="192" fontId="13" fillId="0" borderId="0" xfId="0" applyNumberFormat="1" applyFont="1" applyFill="1" applyBorder="1" applyAlignment="1">
      <alignment horizontal="center" vertical="center"/>
    </xf>
    <xf numFmtId="192" fontId="58" fillId="0" borderId="13" xfId="0" applyNumberFormat="1" applyFont="1" applyFill="1" applyBorder="1" applyAlignment="1">
      <alignment horizontal="center"/>
    </xf>
    <xf numFmtId="192" fontId="59" fillId="0" borderId="13" xfId="0" applyNumberFormat="1" applyFont="1" applyFill="1" applyBorder="1" applyAlignment="1">
      <alignment horizontal="center"/>
    </xf>
    <xf numFmtId="192" fontId="58" fillId="0" borderId="19" xfId="0" applyNumberFormat="1" applyFont="1" applyFill="1" applyBorder="1" applyAlignment="1">
      <alignment horizontal="center"/>
    </xf>
    <xf numFmtId="192" fontId="28" fillId="0" borderId="12" xfId="0" applyNumberFormat="1" applyFont="1" applyFill="1" applyBorder="1"/>
    <xf numFmtId="192" fontId="58" fillId="0" borderId="4" xfId="0" applyNumberFormat="1" applyFont="1" applyFill="1" applyBorder="1" applyAlignment="1">
      <alignment horizontal="center"/>
    </xf>
    <xf numFmtId="192" fontId="15" fillId="0" borderId="13" xfId="0" applyNumberFormat="1" applyFont="1" applyFill="1" applyBorder="1" applyAlignment="1">
      <alignment horizontal="center"/>
    </xf>
    <xf numFmtId="192" fontId="0" fillId="0" borderId="0" xfId="0" applyNumberFormat="1" applyFill="1" applyBorder="1" applyAlignment="1">
      <alignment horizontal="center"/>
    </xf>
    <xf numFmtId="192" fontId="26" fillId="0" borderId="0" xfId="0" applyNumberFormat="1" applyFont="1" applyFill="1" applyBorder="1" applyAlignment="1">
      <alignment horizontal="center"/>
    </xf>
    <xf numFmtId="192" fontId="50" fillId="0" borderId="0" xfId="0" applyNumberFormat="1" applyFont="1" applyFill="1" applyBorder="1" applyAlignment="1">
      <alignment horizontal="center" vertical="center"/>
    </xf>
    <xf numFmtId="192" fontId="3" fillId="0" borderId="5" xfId="0" applyNumberFormat="1" applyFont="1" applyBorder="1" applyAlignment="1">
      <alignment horizontal="center" vertical="center" wrapText="1"/>
    </xf>
    <xf numFmtId="192" fontId="3" fillId="0" borderId="0" xfId="0" applyNumberFormat="1" applyFont="1" applyFill="1" applyBorder="1" applyAlignment="1">
      <alignment horizontal="center"/>
    </xf>
    <xf numFmtId="192" fontId="59" fillId="0" borderId="0" xfId="0" applyNumberFormat="1" applyFont="1" applyFill="1" applyAlignment="1">
      <alignment horizontal="center"/>
    </xf>
    <xf numFmtId="192" fontId="15" fillId="0" borderId="0" xfId="0" applyNumberFormat="1" applyFont="1" applyFill="1" applyAlignment="1">
      <alignment horizontal="center"/>
    </xf>
    <xf numFmtId="192" fontId="3" fillId="0" borderId="0" xfId="0" applyNumberFormat="1" applyFont="1" applyFill="1" applyBorder="1" applyAlignment="1">
      <alignment horizontal="center" vertical="center" wrapText="1"/>
    </xf>
    <xf numFmtId="192" fontId="32" fillId="0" borderId="0" xfId="0" applyNumberFormat="1" applyFont="1" applyFill="1" applyAlignment="1">
      <alignment horizontal="center"/>
    </xf>
    <xf numFmtId="192" fontId="32" fillId="0" borderId="12" xfId="0" applyNumberFormat="1" applyFont="1" applyFill="1" applyBorder="1" applyAlignment="1">
      <alignment horizontal="center"/>
    </xf>
    <xf numFmtId="192" fontId="18" fillId="0" borderId="0" xfId="0" applyNumberFormat="1" applyFont="1" applyFill="1" applyBorder="1" applyAlignment="1">
      <alignment horizontal="center" vertical="center"/>
    </xf>
    <xf numFmtId="192" fontId="0" fillId="0" borderId="8" xfId="0" applyNumberFormat="1" applyBorder="1"/>
    <xf numFmtId="192" fontId="18" fillId="0" borderId="13" xfId="0" applyNumberFormat="1" applyFont="1" applyFill="1" applyBorder="1" applyAlignment="1">
      <alignment horizontal="center" vertical="center"/>
    </xf>
    <xf numFmtId="192" fontId="28" fillId="0" borderId="3" xfId="0" applyNumberFormat="1" applyFont="1" applyFill="1" applyBorder="1" applyAlignment="1">
      <alignment vertical="center"/>
    </xf>
    <xf numFmtId="192" fontId="28" fillId="0" borderId="0" xfId="0" applyNumberFormat="1" applyFont="1" applyFill="1" applyBorder="1" applyAlignment="1">
      <alignment horizontal="center" vertical="center"/>
    </xf>
    <xf numFmtId="192" fontId="76" fillId="0" borderId="0" xfId="0" applyNumberFormat="1" applyFont="1" applyFill="1" applyBorder="1" applyAlignment="1">
      <alignment horizontal="center" vertical="center"/>
    </xf>
    <xf numFmtId="192" fontId="0" fillId="0" borderId="0" xfId="0" applyNumberFormat="1" applyFill="1" applyBorder="1" applyAlignment="1">
      <alignment horizontal="center" vertical="center"/>
    </xf>
    <xf numFmtId="192" fontId="0" fillId="0" borderId="12" xfId="0" applyNumberFormat="1" applyFill="1" applyBorder="1" applyAlignment="1">
      <alignment horizontal="center" vertical="center"/>
    </xf>
    <xf numFmtId="192" fontId="28" fillId="0" borderId="0" xfId="0" applyNumberFormat="1" applyFont="1" applyFill="1" applyBorder="1" applyAlignment="1">
      <alignment horizontal="center"/>
    </xf>
    <xf numFmtId="192" fontId="19" fillId="0" borderId="12" xfId="0" applyNumberFormat="1" applyFont="1" applyFill="1" applyBorder="1" applyAlignment="1">
      <alignment horizontal="center" vertical="center"/>
    </xf>
    <xf numFmtId="192" fontId="19" fillId="0" borderId="0" xfId="0" applyNumberFormat="1" applyFont="1" applyFill="1" applyAlignment="1">
      <alignment vertical="center"/>
    </xf>
    <xf numFmtId="192" fontId="19" fillId="0" borderId="4" xfId="0" applyNumberFormat="1" applyFont="1" applyFill="1" applyBorder="1" applyAlignment="1">
      <alignment vertical="center"/>
    </xf>
    <xf numFmtId="192" fontId="19" fillId="0" borderId="0" xfId="0" applyNumberFormat="1" applyFont="1" applyFill="1" applyBorder="1" applyAlignment="1">
      <alignment vertical="center"/>
    </xf>
    <xf numFmtId="192" fontId="27" fillId="0" borderId="0" xfId="0" applyNumberFormat="1" applyFont="1" applyFill="1" applyAlignment="1">
      <alignment horizontal="center" vertical="center"/>
    </xf>
    <xf numFmtId="192" fontId="0" fillId="0" borderId="0" xfId="0" applyNumberFormat="1" applyFill="1" applyAlignment="1">
      <alignment vertical="center"/>
    </xf>
    <xf numFmtId="192" fontId="0" fillId="0" borderId="8" xfId="0" applyNumberFormat="1" applyFill="1" applyBorder="1" applyAlignment="1">
      <alignment vertical="center"/>
    </xf>
    <xf numFmtId="192" fontId="27" fillId="0" borderId="0" xfId="0" applyNumberFormat="1" applyFont="1" applyFill="1" applyBorder="1" applyAlignment="1">
      <alignment vertical="center"/>
    </xf>
    <xf numFmtId="192" fontId="0" fillId="0" borderId="0" xfId="0" applyNumberFormat="1" applyFill="1" applyBorder="1" applyAlignment="1">
      <alignment vertical="center"/>
    </xf>
    <xf numFmtId="192" fontId="0" fillId="0" borderId="3" xfId="0" applyNumberFormat="1" applyFill="1" applyBorder="1" applyAlignment="1">
      <alignment vertical="center"/>
    </xf>
    <xf numFmtId="192" fontId="0" fillId="0" borderId="4" xfId="0" applyNumberFormat="1" applyFill="1" applyBorder="1" applyAlignment="1">
      <alignment horizontal="center" vertical="center"/>
    </xf>
    <xf numFmtId="192" fontId="19" fillId="0" borderId="3" xfId="0" applyNumberFormat="1" applyFont="1" applyFill="1" applyBorder="1" applyAlignment="1">
      <alignment vertical="center"/>
    </xf>
    <xf numFmtId="192" fontId="27" fillId="0" borderId="0" xfId="0" applyNumberFormat="1" applyFont="1" applyFill="1" applyBorder="1" applyAlignment="1">
      <alignment horizontal="center" vertical="center"/>
    </xf>
    <xf numFmtId="192" fontId="15" fillId="0" borderId="0" xfId="0" applyNumberFormat="1" applyFont="1" applyFill="1"/>
    <xf numFmtId="192" fontId="29" fillId="0" borderId="0" xfId="0" applyNumberFormat="1" applyFont="1" applyFill="1" applyAlignment="1">
      <alignment horizontal="center" vertical="center"/>
    </xf>
    <xf numFmtId="192" fontId="55" fillId="0" borderId="0" xfId="0" applyNumberFormat="1" applyFont="1" applyFill="1"/>
    <xf numFmtId="192" fontId="0" fillId="0" borderId="4" xfId="0" applyNumberFormat="1" applyFill="1" applyBorder="1" applyAlignment="1">
      <alignment vertical="center"/>
    </xf>
    <xf numFmtId="192" fontId="0" fillId="0" borderId="13" xfId="0" applyNumberFormat="1" applyFill="1" applyBorder="1" applyAlignment="1">
      <alignment horizontal="center" vertical="center"/>
    </xf>
    <xf numFmtId="192" fontId="0" fillId="0" borderId="19" xfId="0" applyNumberFormat="1" applyFill="1" applyBorder="1" applyAlignment="1">
      <alignment horizontal="center" vertical="center"/>
    </xf>
    <xf numFmtId="192" fontId="29" fillId="0" borderId="0" xfId="0" applyNumberFormat="1" applyFont="1" applyFill="1" applyBorder="1" applyAlignment="1">
      <alignment horizontal="center" vertical="center"/>
    </xf>
    <xf numFmtId="192" fontId="18" fillId="0" borderId="0" xfId="0" applyNumberFormat="1" applyFont="1" applyFill="1"/>
    <xf numFmtId="192" fontId="18" fillId="0" borderId="0" xfId="0" applyNumberFormat="1" applyFont="1" applyFill="1" applyBorder="1"/>
    <xf numFmtId="192" fontId="11" fillId="0" borderId="5" xfId="0" applyNumberFormat="1" applyFont="1" applyFill="1" applyBorder="1" applyAlignment="1">
      <alignment horizontal="center" vertical="center" wrapText="1"/>
    </xf>
    <xf numFmtId="192" fontId="18" fillId="0" borderId="3" xfId="0" applyNumberFormat="1" applyFont="1" applyFill="1" applyBorder="1" applyAlignment="1">
      <alignment vertical="center"/>
    </xf>
    <xf numFmtId="192" fontId="18" fillId="0" borderId="0" xfId="0" applyNumberFormat="1" applyFont="1" applyFill="1" applyBorder="1" applyAlignment="1">
      <alignment horizontal="center"/>
    </xf>
    <xf numFmtId="192" fontId="7" fillId="0" borderId="41" xfId="0" applyNumberFormat="1" applyFont="1" applyFill="1" applyBorder="1" applyAlignment="1">
      <alignment horizontal="center" vertical="center"/>
    </xf>
    <xf numFmtId="192" fontId="18" fillId="0" borderId="4" xfId="0" applyNumberFormat="1" applyFont="1" applyFill="1" applyBorder="1" applyAlignment="1">
      <alignment vertical="center"/>
    </xf>
    <xf numFmtId="192" fontId="10" fillId="0" borderId="4" xfId="0" applyNumberFormat="1" applyFont="1" applyFill="1" applyBorder="1"/>
    <xf numFmtId="192" fontId="10" fillId="0" borderId="13" xfId="0" applyNumberFormat="1" applyFont="1" applyFill="1" applyBorder="1" applyAlignment="1">
      <alignment horizontal="center"/>
    </xf>
    <xf numFmtId="192" fontId="32" fillId="0" borderId="0" xfId="0" applyNumberFormat="1" applyFont="1" applyFill="1"/>
    <xf numFmtId="192" fontId="0" fillId="0" borderId="13" xfId="0" applyNumberFormat="1" applyFill="1" applyBorder="1"/>
    <xf numFmtId="192" fontId="0" fillId="0" borderId="4" xfId="0" applyNumberFormat="1" applyBorder="1"/>
    <xf numFmtId="192" fontId="0" fillId="0" borderId="36" xfId="0" applyNumberFormat="1" applyBorder="1" applyAlignment="1">
      <alignment horizontal="center" vertical="center"/>
    </xf>
    <xf numFmtId="192" fontId="0" fillId="0" borderId="13" xfId="0" applyNumberFormat="1" applyBorder="1" applyAlignment="1">
      <alignment horizontal="center" vertical="center"/>
    </xf>
    <xf numFmtId="192" fontId="3" fillId="0" borderId="0" xfId="0" applyNumberFormat="1" applyFont="1" applyBorder="1" applyAlignment="1">
      <alignment horizontal="center"/>
    </xf>
    <xf numFmtId="192" fontId="3" fillId="0" borderId="0" xfId="0" applyNumberFormat="1" applyFont="1" applyBorder="1" applyAlignment="1">
      <alignment horizontal="center" vertical="center"/>
    </xf>
    <xf numFmtId="192" fontId="28" fillId="0" borderId="0" xfId="0" applyNumberFormat="1" applyFont="1" applyBorder="1" applyAlignment="1">
      <alignment horizontal="center"/>
    </xf>
    <xf numFmtId="192" fontId="3" fillId="0" borderId="8" xfId="0" applyNumberFormat="1" applyFont="1" applyBorder="1" applyAlignment="1">
      <alignment horizontal="center" vertical="center"/>
    </xf>
    <xf numFmtId="192" fontId="28" fillId="0" borderId="9" xfId="0" applyNumberFormat="1" applyFont="1" applyBorder="1" applyAlignment="1">
      <alignment horizontal="center"/>
    </xf>
    <xf numFmtId="192" fontId="28" fillId="0" borderId="43" xfId="0" applyNumberFormat="1" applyFont="1" applyBorder="1"/>
    <xf numFmtId="192" fontId="28" fillId="0" borderId="13" xfId="0" applyNumberFormat="1" applyFont="1" applyBorder="1" applyAlignment="1">
      <alignment horizontal="center"/>
    </xf>
    <xf numFmtId="192" fontId="28" fillId="0" borderId="41" xfId="0" applyNumberFormat="1" applyFont="1" applyBorder="1" applyAlignment="1">
      <alignment horizontal="center"/>
    </xf>
    <xf numFmtId="192" fontId="28" fillId="0" borderId="43" xfId="0" applyNumberFormat="1" applyFont="1" applyBorder="1" applyAlignment="1">
      <alignment horizontal="center"/>
    </xf>
    <xf numFmtId="192" fontId="59" fillId="0" borderId="8" xfId="0" applyNumberFormat="1" applyFont="1" applyFill="1" applyBorder="1" applyAlignment="1">
      <alignment horizontal="center"/>
    </xf>
    <xf numFmtId="192" fontId="22" fillId="0" borderId="0" xfId="0" applyNumberFormat="1" applyFont="1" applyAlignment="1">
      <alignment horizontal="center"/>
    </xf>
    <xf numFmtId="192" fontId="22" fillId="0" borderId="0" xfId="0" applyNumberFormat="1" applyFont="1"/>
    <xf numFmtId="192" fontId="28" fillId="0" borderId="0" xfId="0" applyNumberFormat="1" applyFont="1"/>
    <xf numFmtId="192" fontId="58" fillId="0" borderId="0" xfId="0" applyNumberFormat="1" applyFont="1" applyFill="1" applyBorder="1" applyAlignment="1">
      <alignment horizontal="center" vertical="center"/>
    </xf>
    <xf numFmtId="192" fontId="59" fillId="0" borderId="0" xfId="0" applyNumberFormat="1" applyFont="1" applyFill="1" applyBorder="1" applyAlignment="1">
      <alignment horizontal="center" vertical="center"/>
    </xf>
    <xf numFmtId="192" fontId="28" fillId="0" borderId="0" xfId="0" applyNumberFormat="1" applyFont="1" applyBorder="1" applyAlignment="1">
      <alignment horizontal="center" vertical="center"/>
    </xf>
    <xf numFmtId="192" fontId="28" fillId="0" borderId="9" xfId="0" applyNumberFormat="1" applyFont="1" applyBorder="1" applyAlignment="1">
      <alignment horizontal="center" vertical="center"/>
    </xf>
    <xf numFmtId="192" fontId="58" fillId="0" borderId="13" xfId="0" applyNumberFormat="1" applyFont="1" applyFill="1" applyBorder="1" applyAlignment="1">
      <alignment horizontal="center" vertical="center"/>
    </xf>
    <xf numFmtId="192" fontId="59" fillId="0" borderId="13" xfId="0" applyNumberFormat="1" applyFont="1" applyFill="1" applyBorder="1" applyAlignment="1">
      <alignment horizontal="center" vertical="center"/>
    </xf>
    <xf numFmtId="192" fontId="28" fillId="0" borderId="13" xfId="0" applyNumberFormat="1" applyFont="1" applyFill="1" applyBorder="1" applyAlignment="1">
      <alignment horizontal="center" vertical="center"/>
    </xf>
    <xf numFmtId="192" fontId="28" fillId="0" borderId="13" xfId="0" applyNumberFormat="1" applyFont="1" applyBorder="1" applyAlignment="1">
      <alignment horizontal="center" vertical="center"/>
    </xf>
    <xf numFmtId="192" fontId="28" fillId="0" borderId="41" xfId="0" applyNumberFormat="1" applyFont="1" applyBorder="1" applyAlignment="1">
      <alignment horizontal="center" vertical="center"/>
    </xf>
    <xf numFmtId="192" fontId="28" fillId="0" borderId="43" xfId="0" applyNumberFormat="1" applyFont="1" applyBorder="1" applyAlignment="1">
      <alignment horizontal="center" vertical="center"/>
    </xf>
    <xf numFmtId="192" fontId="59" fillId="0" borderId="8" xfId="0" applyNumberFormat="1" applyFont="1" applyFill="1" applyBorder="1" applyAlignment="1">
      <alignment horizontal="center" vertical="center"/>
    </xf>
    <xf numFmtId="192" fontId="23" fillId="0" borderId="41" xfId="0" applyNumberFormat="1" applyFont="1" applyFill="1" applyBorder="1" applyAlignment="1">
      <alignment horizontal="center" vertical="center"/>
    </xf>
    <xf numFmtId="192" fontId="23" fillId="0" borderId="0" xfId="0" applyNumberFormat="1" applyFont="1" applyFill="1" applyAlignment="1">
      <alignment horizontal="center" vertical="center"/>
    </xf>
    <xf numFmtId="192" fontId="22" fillId="0" borderId="0" xfId="0" applyNumberFormat="1" applyFont="1" applyAlignment="1">
      <alignment horizontal="center" vertical="center"/>
    </xf>
    <xf numFmtId="192" fontId="0" fillId="0" borderId="0" xfId="0" applyNumberFormat="1" applyAlignment="1">
      <alignment horizontal="center" vertical="center"/>
    </xf>
    <xf numFmtId="192" fontId="0" fillId="0" borderId="0" xfId="0" applyNumberFormat="1" applyBorder="1" applyAlignment="1">
      <alignment horizontal="center" vertical="center"/>
    </xf>
    <xf numFmtId="192" fontId="0" fillId="0" borderId="4" xfId="0" applyNumberFormat="1" applyBorder="1" applyAlignment="1">
      <alignment horizontal="center" vertical="center"/>
    </xf>
    <xf numFmtId="192" fontId="0" fillId="0" borderId="9" xfId="0" applyNumberFormat="1" applyBorder="1" applyAlignment="1">
      <alignment horizontal="center" vertical="center"/>
    </xf>
    <xf numFmtId="192" fontId="0" fillId="0" borderId="8" xfId="0" applyNumberFormat="1" applyBorder="1" applyAlignment="1">
      <alignment horizontal="center" vertical="center"/>
    </xf>
    <xf numFmtId="192" fontId="28" fillId="0" borderId="36" xfId="0" applyNumberFormat="1" applyFont="1" applyFill="1" applyBorder="1" applyAlignment="1">
      <alignment horizontal="center" vertical="center"/>
    </xf>
    <xf numFmtId="192" fontId="22" fillId="0" borderId="41" xfId="0" applyNumberFormat="1" applyFont="1" applyFill="1" applyBorder="1" applyAlignment="1">
      <alignment horizontal="center" vertical="center"/>
    </xf>
    <xf numFmtId="192" fontId="20" fillId="0" borderId="0" xfId="0" applyNumberFormat="1" applyFont="1" applyAlignment="1">
      <alignment horizontal="center" vertical="center"/>
    </xf>
    <xf numFmtId="192" fontId="28" fillId="0" borderId="0" xfId="0" applyNumberFormat="1" applyFont="1" applyAlignment="1">
      <alignment horizontal="center" vertical="center"/>
    </xf>
    <xf numFmtId="192" fontId="55" fillId="0" borderId="0" xfId="0" applyNumberFormat="1" applyFont="1"/>
    <xf numFmtId="192" fontId="3" fillId="0" borderId="6" xfId="0" applyNumberFormat="1" applyFont="1" applyBorder="1" applyAlignment="1">
      <alignment horizontal="center" vertical="center" wrapText="1"/>
    </xf>
    <xf numFmtId="192" fontId="28" fillId="0" borderId="8" xfId="0" applyNumberFormat="1" applyFont="1" applyFill="1" applyBorder="1"/>
    <xf numFmtId="2" fontId="22" fillId="0" borderId="0" xfId="0" applyNumberFormat="1" applyFont="1" applyFill="1" applyBorder="1" applyAlignment="1">
      <alignment horizontal="left" wrapText="1"/>
    </xf>
    <xf numFmtId="2" fontId="22" fillId="0" borderId="12" xfId="0" applyNumberFormat="1" applyFont="1" applyFill="1" applyBorder="1" applyAlignment="1">
      <alignment horizontal="left" wrapText="1"/>
    </xf>
    <xf numFmtId="2" fontId="58" fillId="0" borderId="0" xfId="0" applyNumberFormat="1" applyFont="1" applyFill="1" applyBorder="1" applyAlignment="1">
      <alignment horizontal="left" wrapText="1"/>
    </xf>
    <xf numFmtId="1" fontId="26" fillId="0" borderId="0" xfId="0" applyNumberFormat="1" applyFont="1" applyFill="1" applyBorder="1" applyAlignment="1">
      <alignment horizontal="left"/>
    </xf>
    <xf numFmtId="1" fontId="26" fillId="0" borderId="12" xfId="0" applyNumberFormat="1" applyFont="1" applyFill="1" applyBorder="1" applyAlignment="1">
      <alignment horizontal="left"/>
    </xf>
    <xf numFmtId="1" fontId="26" fillId="0" borderId="12" xfId="0" applyNumberFormat="1" applyFont="1" applyFill="1" applyBorder="1" applyAlignment="1">
      <alignment horizontal="center"/>
    </xf>
    <xf numFmtId="1" fontId="58" fillId="0" borderId="19" xfId="0" applyNumberFormat="1" applyFont="1" applyFill="1" applyBorder="1" applyAlignment="1">
      <alignment horizontal="center"/>
    </xf>
    <xf numFmtId="192" fontId="32" fillId="0" borderId="19" xfId="0" applyNumberFormat="1" applyFont="1" applyFill="1" applyBorder="1" applyAlignment="1">
      <alignment horizontal="center"/>
    </xf>
    <xf numFmtId="194" fontId="58" fillId="0" borderId="0" xfId="0" applyNumberFormat="1" applyFont="1" applyFill="1" applyBorder="1" applyAlignment="1">
      <alignment horizontal="center"/>
    </xf>
    <xf numFmtId="0" fontId="83" fillId="0" borderId="1" xfId="0" applyFont="1" applyFill="1" applyBorder="1" applyAlignment="1">
      <alignment horizontal="center"/>
    </xf>
    <xf numFmtId="2" fontId="83" fillId="0" borderId="0" xfId="0" applyNumberFormat="1" applyFont="1" applyFill="1" applyBorder="1"/>
    <xf numFmtId="1" fontId="83" fillId="0" borderId="0" xfId="0" applyNumberFormat="1" applyFont="1" applyFill="1" applyBorder="1" applyAlignment="1">
      <alignment horizontal="center"/>
    </xf>
    <xf numFmtId="2" fontId="84" fillId="0" borderId="0" xfId="0" applyNumberFormat="1" applyFont="1" applyFill="1" applyBorder="1" applyAlignment="1">
      <alignment horizontal="center"/>
    </xf>
    <xf numFmtId="0" fontId="84" fillId="0" borderId="0" xfId="0" applyFont="1" applyFill="1" applyBorder="1"/>
    <xf numFmtId="0" fontId="85" fillId="0" borderId="0" xfId="0" applyFont="1" applyFill="1" applyBorder="1" applyAlignment="1">
      <alignment horizontal="center"/>
    </xf>
    <xf numFmtId="0" fontId="85" fillId="0" borderId="20" xfId="0" applyFont="1" applyFill="1" applyBorder="1"/>
    <xf numFmtId="0" fontId="84" fillId="0" borderId="0" xfId="0" applyFont="1" applyFill="1"/>
    <xf numFmtId="2" fontId="22" fillId="0" borderId="0" xfId="0" applyNumberFormat="1" applyFont="1" applyFill="1" applyBorder="1" applyAlignment="1">
      <alignment horizontal="left"/>
    </xf>
    <xf numFmtId="2" fontId="58" fillId="0" borderId="0" xfId="0" applyNumberFormat="1" applyFont="1" applyFill="1" applyBorder="1" applyAlignment="1">
      <alignment horizontal="left"/>
    </xf>
    <xf numFmtId="1" fontId="22" fillId="0" borderId="0" xfId="0" applyNumberFormat="1" applyFont="1" applyFill="1" applyBorder="1" applyAlignment="1">
      <alignment horizontal="center" vertical="center"/>
    </xf>
    <xf numFmtId="1" fontId="58" fillId="0" borderId="0" xfId="0" applyNumberFormat="1" applyFont="1" applyFill="1" applyAlignment="1">
      <alignment horizontal="center"/>
    </xf>
    <xf numFmtId="2" fontId="26" fillId="0" borderId="0" xfId="0" applyNumberFormat="1" applyFont="1" applyFill="1" applyBorder="1" applyAlignment="1">
      <alignment wrapText="1"/>
    </xf>
    <xf numFmtId="2" fontId="26" fillId="0" borderId="0" xfId="0" applyNumberFormat="1" applyFont="1" applyFill="1" applyBorder="1" applyAlignment="1">
      <alignment horizontal="center"/>
    </xf>
    <xf numFmtId="1" fontId="26" fillId="0" borderId="13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192" fontId="3" fillId="0" borderId="0" xfId="0" applyNumberFormat="1" applyFont="1" applyFill="1" applyAlignment="1">
      <alignment horizontal="center" vertical="center" wrapText="1"/>
    </xf>
    <xf numFmtId="0" fontId="10" fillId="0" borderId="12" xfId="0" applyFont="1" applyFill="1" applyBorder="1" applyAlignment="1">
      <alignment horizontal="center"/>
    </xf>
    <xf numFmtId="1" fontId="15" fillId="0" borderId="19" xfId="0" applyNumberFormat="1" applyFont="1" applyFill="1" applyBorder="1" applyAlignment="1">
      <alignment horizontal="center"/>
    </xf>
    <xf numFmtId="0" fontId="26" fillId="0" borderId="12" xfId="0" applyFont="1" applyFill="1" applyBorder="1" applyAlignment="1">
      <alignment horizontal="center"/>
    </xf>
    <xf numFmtId="192" fontId="26" fillId="0" borderId="19" xfId="0" applyNumberFormat="1" applyFont="1" applyFill="1" applyBorder="1" applyAlignment="1">
      <alignment horizontal="center"/>
    </xf>
    <xf numFmtId="0" fontId="17" fillId="0" borderId="0" xfId="0" applyFont="1" applyFill="1" applyAlignment="1">
      <alignment horizontal="center" vertical="center" wrapText="1"/>
    </xf>
    <xf numFmtId="192" fontId="0" fillId="0" borderId="3" xfId="0" applyNumberFormat="1" applyFill="1" applyBorder="1" applyAlignment="1">
      <alignment horizontal="center"/>
    </xf>
    <xf numFmtId="1" fontId="18" fillId="0" borderId="13" xfId="0" applyNumberFormat="1" applyFont="1" applyFill="1" applyBorder="1" applyAlignment="1">
      <alignment horizontal="left"/>
    </xf>
    <xf numFmtId="2" fontId="18" fillId="0" borderId="13" xfId="0" applyNumberFormat="1" applyFont="1" applyFill="1" applyBorder="1"/>
    <xf numFmtId="2" fontId="18" fillId="0" borderId="0" xfId="0" applyNumberFormat="1" applyFont="1" applyFill="1" applyBorder="1" applyAlignment="1">
      <alignment horizontal="left" vertical="center"/>
    </xf>
    <xf numFmtId="0" fontId="0" fillId="0" borderId="19" xfId="0" applyFill="1" applyBorder="1"/>
    <xf numFmtId="192" fontId="15" fillId="0" borderId="12" xfId="0" applyNumberFormat="1" applyFont="1" applyFill="1" applyBorder="1"/>
    <xf numFmtId="49" fontId="1" fillId="0" borderId="0" xfId="0" applyNumberFormat="1" applyFont="1" applyFill="1"/>
    <xf numFmtId="0" fontId="0" fillId="0" borderId="14" xfId="0" applyFill="1" applyBorder="1"/>
    <xf numFmtId="192" fontId="20" fillId="0" borderId="9" xfId="0" applyNumberFormat="1" applyFont="1" applyFill="1" applyBorder="1" applyAlignment="1">
      <alignment horizontal="center"/>
    </xf>
    <xf numFmtId="0" fontId="22" fillId="0" borderId="18" xfId="0" applyFont="1" applyFill="1" applyBorder="1"/>
    <xf numFmtId="192" fontId="50" fillId="0" borderId="0" xfId="0" applyNumberFormat="1" applyFont="1" applyFill="1" applyAlignment="1">
      <alignment horizontal="center" vertical="center"/>
    </xf>
    <xf numFmtId="192" fontId="28" fillId="0" borderId="0" xfId="0" applyNumberFormat="1" applyFont="1" applyFill="1" applyBorder="1"/>
    <xf numFmtId="1" fontId="8" fillId="0" borderId="0" xfId="0" applyNumberFormat="1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vertical="center" wrapText="1"/>
    </xf>
    <xf numFmtId="1" fontId="8" fillId="0" borderId="0" xfId="0" applyNumberFormat="1" applyFont="1" applyFill="1" applyBorder="1" applyAlignment="1">
      <alignment horizontal="center" vertical="center"/>
    </xf>
    <xf numFmtId="1" fontId="18" fillId="0" borderId="13" xfId="0" applyNumberFormat="1" applyFont="1" applyFill="1" applyBorder="1" applyAlignment="1">
      <alignment horizontal="center" vertical="center"/>
    </xf>
    <xf numFmtId="2" fontId="18" fillId="0" borderId="0" xfId="0" applyNumberFormat="1" applyFont="1" applyFill="1" applyBorder="1" applyAlignment="1">
      <alignment vertical="center" wrapText="1"/>
    </xf>
    <xf numFmtId="192" fontId="90" fillId="0" borderId="0" xfId="0" applyNumberFormat="1" applyFont="1" applyFill="1" applyBorder="1" applyAlignment="1">
      <alignment horizontal="center"/>
    </xf>
    <xf numFmtId="1" fontId="19" fillId="0" borderId="12" xfId="0" applyNumberFormat="1" applyFont="1" applyFill="1" applyBorder="1" applyAlignment="1">
      <alignment vertical="center"/>
    </xf>
    <xf numFmtId="0" fontId="18" fillId="0" borderId="20" xfId="0" applyFont="1" applyFill="1" applyBorder="1" applyAlignment="1">
      <alignment horizontal="left" wrapText="1"/>
    </xf>
    <xf numFmtId="192" fontId="19" fillId="0" borderId="19" xfId="0" applyNumberFormat="1" applyFont="1" applyFill="1" applyBorder="1" applyAlignment="1">
      <alignment horizontal="center" vertical="center"/>
    </xf>
    <xf numFmtId="1" fontId="19" fillId="0" borderId="3" xfId="0" applyNumberFormat="1" applyFont="1" applyFill="1" applyBorder="1" applyAlignment="1">
      <alignment horizontal="center" vertical="center"/>
    </xf>
    <xf numFmtId="2" fontId="19" fillId="0" borderId="3" xfId="0" applyNumberFormat="1" applyFont="1" applyFill="1" applyBorder="1" applyAlignment="1">
      <alignment horizontal="center" vertical="center"/>
    </xf>
    <xf numFmtId="2" fontId="19" fillId="0" borderId="3" xfId="0" applyNumberFormat="1" applyFont="1" applyFill="1" applyBorder="1" applyAlignment="1">
      <alignment horizontal="left" vertical="center"/>
    </xf>
    <xf numFmtId="1" fontId="19" fillId="0" borderId="4" xfId="0" applyNumberFormat="1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192" fontId="22" fillId="0" borderId="13" xfId="0" applyNumberFormat="1" applyFont="1" applyFill="1" applyBorder="1" applyAlignment="1">
      <alignment horizontal="center"/>
    </xf>
    <xf numFmtId="192" fontId="28" fillId="0" borderId="13" xfId="0" applyNumberFormat="1" applyFont="1" applyFill="1" applyBorder="1" applyAlignment="1">
      <alignment horizontal="center"/>
    </xf>
    <xf numFmtId="192" fontId="19" fillId="0" borderId="13" xfId="0" applyNumberFormat="1" applyFont="1" applyFill="1" applyBorder="1" applyAlignment="1">
      <alignment horizontal="center" vertical="center"/>
    </xf>
    <xf numFmtId="49" fontId="28" fillId="0" borderId="4" xfId="0" applyNumberFormat="1" applyFont="1" applyFill="1" applyBorder="1" applyAlignment="1">
      <alignment horizontal="right" vertical="top"/>
    </xf>
    <xf numFmtId="49" fontId="28" fillId="0" borderId="13" xfId="0" applyNumberFormat="1" applyFont="1" applyFill="1" applyBorder="1" applyAlignment="1">
      <alignment horizontal="right" vertical="top"/>
    </xf>
    <xf numFmtId="49" fontId="19" fillId="0" borderId="13" xfId="0" applyNumberFormat="1" applyFont="1" applyFill="1" applyBorder="1" applyAlignment="1">
      <alignment horizontal="left" vertical="top" wrapText="1"/>
    </xf>
    <xf numFmtId="49" fontId="5" fillId="0" borderId="13" xfId="0" applyNumberFormat="1" applyFont="1" applyFill="1" applyBorder="1" applyAlignment="1">
      <alignment horizontal="left" vertical="top" wrapText="1"/>
    </xf>
    <xf numFmtId="0" fontId="19" fillId="0" borderId="13" xfId="0" applyFont="1" applyFill="1" applyBorder="1" applyAlignment="1">
      <alignment vertical="center" wrapText="1"/>
    </xf>
    <xf numFmtId="0" fontId="19" fillId="0" borderId="19" xfId="0" applyFont="1" applyFill="1" applyBorder="1"/>
    <xf numFmtId="0" fontId="53" fillId="0" borderId="1" xfId="0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/>
    </xf>
    <xf numFmtId="2" fontId="26" fillId="0" borderId="9" xfId="0" applyNumberFormat="1" applyFont="1" applyFill="1" applyBorder="1" applyAlignment="1">
      <alignment wrapText="1"/>
    </xf>
    <xf numFmtId="0" fontId="0" fillId="0" borderId="20" xfId="0" applyFill="1" applyBorder="1" applyAlignment="1">
      <alignment vertical="center" wrapText="1"/>
    </xf>
    <xf numFmtId="0" fontId="5" fillId="0" borderId="20" xfId="0" applyFont="1" applyFill="1" applyBorder="1" applyAlignment="1">
      <alignment horizontal="left" wrapText="1"/>
    </xf>
    <xf numFmtId="0" fontId="15" fillId="0" borderId="20" xfId="0" applyFont="1" applyFill="1" applyBorder="1" applyAlignment="1">
      <alignment shrinkToFit="1"/>
    </xf>
    <xf numFmtId="0" fontId="26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 vertical="center"/>
    </xf>
    <xf numFmtId="192" fontId="18" fillId="0" borderId="0" xfId="0" applyNumberFormat="1" applyFont="1" applyFill="1" applyAlignment="1">
      <alignment horizontal="center" vertical="center"/>
    </xf>
    <xf numFmtId="0" fontId="46" fillId="0" borderId="0" xfId="0" applyFont="1" applyFill="1" applyBorder="1"/>
    <xf numFmtId="192" fontId="54" fillId="0" borderId="0" xfId="0" applyNumberFormat="1" applyFont="1" applyFill="1" applyBorder="1" applyAlignment="1">
      <alignment horizontal="center" shrinkToFit="1"/>
    </xf>
    <xf numFmtId="0" fontId="39" fillId="0" borderId="32" xfId="0" applyFont="1" applyFill="1" applyBorder="1" applyAlignment="1">
      <alignment shrinkToFit="1"/>
    </xf>
    <xf numFmtId="0" fontId="18" fillId="0" borderId="30" xfId="0" applyFont="1" applyFill="1" applyBorder="1"/>
    <xf numFmtId="0" fontId="28" fillId="0" borderId="12" xfId="0" applyFont="1" applyFill="1" applyBorder="1" applyAlignment="1">
      <alignment horizontal="center" vertical="center"/>
    </xf>
    <xf numFmtId="192" fontId="28" fillId="0" borderId="12" xfId="0" applyNumberFormat="1" applyFont="1" applyFill="1" applyBorder="1" applyAlignment="1">
      <alignment horizontal="center" vertical="center"/>
    </xf>
    <xf numFmtId="0" fontId="28" fillId="0" borderId="12" xfId="0" applyFont="1" applyFill="1" applyBorder="1" applyAlignment="1">
      <alignment horizontal="center"/>
    </xf>
    <xf numFmtId="192" fontId="28" fillId="0" borderId="19" xfId="0" applyNumberFormat="1" applyFont="1" applyFill="1" applyBorder="1" applyAlignment="1">
      <alignment horizontal="center"/>
    </xf>
    <xf numFmtId="2" fontId="22" fillId="0" borderId="0" xfId="0" applyNumberFormat="1" applyFont="1" applyFill="1" applyAlignment="1">
      <alignment vertical="center"/>
    </xf>
    <xf numFmtId="1" fontId="53" fillId="0" borderId="0" xfId="0" applyNumberFormat="1" applyFont="1" applyFill="1" applyAlignment="1">
      <alignment horizontal="center" vertical="center"/>
    </xf>
    <xf numFmtId="2" fontId="22" fillId="0" borderId="0" xfId="0" applyNumberFormat="1" applyFont="1" applyFill="1" applyAlignment="1">
      <alignment horizontal="center" vertical="center"/>
    </xf>
    <xf numFmtId="0" fontId="18" fillId="0" borderId="0" xfId="0" applyFont="1" applyFill="1" applyAlignment="1">
      <alignment horizontal="center"/>
    </xf>
    <xf numFmtId="192" fontId="18" fillId="0" borderId="0" xfId="0" applyNumberFormat="1" applyFont="1" applyFill="1" applyAlignment="1">
      <alignment horizontal="center"/>
    </xf>
    <xf numFmtId="0" fontId="77" fillId="0" borderId="15" xfId="0" applyFont="1" applyFill="1" applyBorder="1" applyAlignment="1">
      <alignment horizontal="center" vertical="center"/>
    </xf>
    <xf numFmtId="2" fontId="18" fillId="0" borderId="8" xfId="0" applyNumberFormat="1" applyFont="1" applyFill="1" applyBorder="1" applyAlignment="1">
      <alignment wrapText="1"/>
    </xf>
    <xf numFmtId="1" fontId="22" fillId="0" borderId="8" xfId="0" applyNumberFormat="1" applyFont="1" applyFill="1" applyBorder="1" applyAlignment="1">
      <alignment horizontal="left" vertical="center"/>
    </xf>
    <xf numFmtId="2" fontId="19" fillId="0" borderId="8" xfId="0" applyNumberFormat="1" applyFont="1" applyFill="1" applyBorder="1" applyAlignment="1">
      <alignment horizontal="center" vertical="center"/>
    </xf>
    <xf numFmtId="2" fontId="18" fillId="0" borderId="8" xfId="0" applyNumberFormat="1" applyFont="1" applyFill="1" applyBorder="1" applyAlignment="1">
      <alignment horizontal="center" vertical="center"/>
    </xf>
    <xf numFmtId="0" fontId="32" fillId="0" borderId="37" xfId="0" applyFont="1" applyFill="1" applyBorder="1" applyAlignment="1">
      <alignment horizontal="center" vertical="center"/>
    </xf>
    <xf numFmtId="0" fontId="32" fillId="0" borderId="8" xfId="0" applyFont="1" applyFill="1" applyBorder="1" applyAlignment="1">
      <alignment horizontal="center" vertical="center"/>
    </xf>
    <xf numFmtId="0" fontId="58" fillId="0" borderId="8" xfId="0" applyFont="1" applyFill="1" applyBorder="1" applyAlignment="1">
      <alignment horizontal="center" vertical="center"/>
    </xf>
    <xf numFmtId="192" fontId="58" fillId="0" borderId="36" xfId="0" applyNumberFormat="1" applyFont="1" applyFill="1" applyBorder="1" applyAlignment="1">
      <alignment horizontal="center" vertical="center"/>
    </xf>
    <xf numFmtId="0" fontId="0" fillId="0" borderId="36" xfId="0" applyFill="1" applyBorder="1" applyAlignment="1">
      <alignment horizontal="right" vertical="center"/>
    </xf>
    <xf numFmtId="0" fontId="58" fillId="0" borderId="19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49" fontId="18" fillId="0" borderId="0" xfId="0" applyNumberFormat="1" applyFont="1" applyFill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17" fillId="4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ookup%20DEC%202024/FIN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ookup%20DEC%202024/INTIAL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A1" t="str">
            <v>meter_id</v>
          </cell>
          <cell r="B1" t="str">
            <v>mr_date</v>
          </cell>
          <cell r="C1" t="str">
            <v>account_id</v>
          </cell>
          <cell r="D1" t="str">
            <v>meter_type</v>
          </cell>
          <cell r="E1" t="str">
            <v>days</v>
          </cell>
          <cell r="F1" t="str">
            <v>ch_date</v>
          </cell>
          <cell r="G1" t="str">
            <v>channel1</v>
          </cell>
          <cell r="H1" t="str">
            <v>ch1_value</v>
          </cell>
          <cell r="I1" t="str">
            <v>channel2</v>
          </cell>
          <cell r="J1" t="str">
            <v>ch2_value</v>
          </cell>
          <cell r="K1" t="str">
            <v>channel3</v>
          </cell>
          <cell r="L1" t="str">
            <v>ch3_value</v>
          </cell>
          <cell r="M1" t="str">
            <v>channel4</v>
          </cell>
          <cell r="N1" t="str">
            <v>ch4_value</v>
          </cell>
          <cell r="O1" t="str">
            <v>dploce</v>
          </cell>
        </row>
        <row r="2">
          <cell r="A2">
            <v>4864787</v>
          </cell>
          <cell r="B2" t="str">
            <v>06/01/2025 15:12:45</v>
          </cell>
          <cell r="C2">
            <v>4864787</v>
          </cell>
          <cell r="D2" t="str">
            <v>M+</v>
          </cell>
          <cell r="E2">
            <v>6</v>
          </cell>
          <cell r="F2" t="str">
            <v>01/01/2025</v>
          </cell>
          <cell r="G2" t="str">
            <v>Cum.kWh net</v>
          </cell>
          <cell r="H2">
            <v>688527</v>
          </cell>
          <cell r="I2" t="str">
            <v>kVARh del &amp; rec above 103%</v>
          </cell>
          <cell r="J2">
            <v>997599</v>
          </cell>
          <cell r="K2" t="str">
            <v>kVARh del &amp; rec bet. 097% to 103%</v>
          </cell>
          <cell r="L2">
            <v>977839</v>
          </cell>
          <cell r="M2" t="str">
            <v>kVARh del &amp; rec below 097%</v>
          </cell>
          <cell r="N2">
            <v>999294</v>
          </cell>
          <cell r="O2">
            <v>0</v>
          </cell>
        </row>
        <row r="3">
          <cell r="A3">
            <v>4864788</v>
          </cell>
          <cell r="B3" t="str">
            <v>06/01/2025 13:22:17</v>
          </cell>
          <cell r="C3">
            <v>4864788</v>
          </cell>
          <cell r="D3" t="str">
            <v>M+</v>
          </cell>
          <cell r="E3">
            <v>6</v>
          </cell>
          <cell r="F3" t="str">
            <v>01/01/2025</v>
          </cell>
          <cell r="G3" t="str">
            <v>Cum.kWh net</v>
          </cell>
          <cell r="H3">
            <v>583142</v>
          </cell>
          <cell r="I3" t="str">
            <v>kVARh del &amp; rec above 103%</v>
          </cell>
          <cell r="J3">
            <v>51915</v>
          </cell>
          <cell r="K3" t="str">
            <v>kVARh del &amp; rec bet. 097% to 103%</v>
          </cell>
          <cell r="L3">
            <v>88687</v>
          </cell>
          <cell r="M3" t="str">
            <v>kVARh del &amp; rec below 097%</v>
          </cell>
          <cell r="N3">
            <v>512</v>
          </cell>
          <cell r="O3">
            <v>0</v>
          </cell>
        </row>
        <row r="4">
          <cell r="A4">
            <v>4864790</v>
          </cell>
          <cell r="B4" t="str">
            <v>07/01/2025 13:30:33</v>
          </cell>
          <cell r="C4" t="str">
            <v>DTL60774</v>
          </cell>
          <cell r="D4" t="str">
            <v>M+</v>
          </cell>
          <cell r="E4">
            <v>7</v>
          </cell>
          <cell r="F4" t="str">
            <v>01/01/2025</v>
          </cell>
          <cell r="G4" t="str">
            <v>Cum.kWh net</v>
          </cell>
          <cell r="H4">
            <v>952707</v>
          </cell>
          <cell r="I4" t="str">
            <v>kVARh del &amp; rec above 103%</v>
          </cell>
          <cell r="J4">
            <v>3384</v>
          </cell>
          <cell r="K4" t="str">
            <v>kVARh del &amp; rec bet. 097% to 103%</v>
          </cell>
          <cell r="L4">
            <v>24462</v>
          </cell>
          <cell r="M4" t="str">
            <v>kVARh del &amp; rec below 097%</v>
          </cell>
          <cell r="N4">
            <v>996822</v>
          </cell>
          <cell r="O4">
            <v>0</v>
          </cell>
        </row>
        <row r="5">
          <cell r="A5">
            <v>4864793</v>
          </cell>
          <cell r="B5" t="str">
            <v>06/01/2025 11:14:33</v>
          </cell>
          <cell r="C5" t="str">
            <v>DTL60774</v>
          </cell>
          <cell r="D5" t="str">
            <v>M+</v>
          </cell>
          <cell r="E5">
            <v>6</v>
          </cell>
          <cell r="F5" t="str">
            <v>01/01/2025</v>
          </cell>
          <cell r="G5" t="str">
            <v>Cum.kWh net</v>
          </cell>
          <cell r="H5">
            <v>145779</v>
          </cell>
          <cell r="I5" t="str">
            <v>kVARh del &amp; rec above 103%</v>
          </cell>
          <cell r="J5">
            <v>999877</v>
          </cell>
          <cell r="K5" t="str">
            <v>kVARh del &amp; rec bet. 097% to 103%</v>
          </cell>
          <cell r="L5">
            <v>7248</v>
          </cell>
          <cell r="M5" t="str">
            <v>kVARh del &amp; rec below 097%</v>
          </cell>
          <cell r="N5">
            <v>999993</v>
          </cell>
          <cell r="O5">
            <v>0</v>
          </cell>
        </row>
        <row r="6">
          <cell r="A6">
            <v>4864794</v>
          </cell>
          <cell r="B6" t="str">
            <v>06/01/2025 13:04:16</v>
          </cell>
          <cell r="C6" t="str">
            <v>DTL60774</v>
          </cell>
          <cell r="D6" t="str">
            <v>M+</v>
          </cell>
          <cell r="E6">
            <v>6</v>
          </cell>
          <cell r="F6" t="str">
            <v>01/01/2025</v>
          </cell>
          <cell r="G6" t="str">
            <v>Cum.kWh net</v>
          </cell>
          <cell r="H6">
            <v>554376</v>
          </cell>
          <cell r="I6" t="str">
            <v>kVARh del &amp; rec above 103%</v>
          </cell>
          <cell r="J6">
            <v>6915</v>
          </cell>
          <cell r="K6" t="str">
            <v>kVARh del &amp; rec bet. 097% to 103%</v>
          </cell>
          <cell r="L6">
            <v>992268</v>
          </cell>
          <cell r="M6" t="str">
            <v>kVARh del &amp; rec below 097%</v>
          </cell>
          <cell r="N6">
            <v>955454</v>
          </cell>
          <cell r="O6">
            <v>0</v>
          </cell>
        </row>
        <row r="7">
          <cell r="A7">
            <v>4864795</v>
          </cell>
          <cell r="B7" t="str">
            <v>07/01/2025 12:00:06</v>
          </cell>
          <cell r="C7" t="str">
            <v>DTL60774</v>
          </cell>
          <cell r="D7" t="str">
            <v>M+</v>
          </cell>
          <cell r="E7">
            <v>7</v>
          </cell>
          <cell r="F7" t="str">
            <v>01/01/2025</v>
          </cell>
          <cell r="G7" t="str">
            <v>Cum.kWh net</v>
          </cell>
          <cell r="H7">
            <v>537626</v>
          </cell>
          <cell r="I7" t="str">
            <v>kVARh del &amp; rec above 103%</v>
          </cell>
          <cell r="J7">
            <v>998487</v>
          </cell>
          <cell r="K7" t="str">
            <v>kVARh del &amp; rec bet. 097% to 103%</v>
          </cell>
          <cell r="L7">
            <v>965531</v>
          </cell>
          <cell r="M7" t="str">
            <v>kVARh del &amp; rec below 097%</v>
          </cell>
          <cell r="N7">
            <v>969650</v>
          </cell>
          <cell r="O7">
            <v>0</v>
          </cell>
        </row>
        <row r="8">
          <cell r="A8">
            <v>4864796</v>
          </cell>
          <cell r="B8" t="str">
            <v>06/01/2025 15:17:29</v>
          </cell>
          <cell r="C8" t="str">
            <v>DTL60774</v>
          </cell>
          <cell r="D8" t="str">
            <v>M+</v>
          </cell>
          <cell r="E8">
            <v>6</v>
          </cell>
          <cell r="F8" t="str">
            <v>01/01/2025</v>
          </cell>
          <cell r="G8" t="str">
            <v>Cum.kWh net</v>
          </cell>
          <cell r="H8">
            <v>64365</v>
          </cell>
          <cell r="I8" t="str">
            <v>kVARh del &amp; rec above 103%</v>
          </cell>
          <cell r="J8">
            <v>999653</v>
          </cell>
          <cell r="K8" t="str">
            <v>kVARh del &amp; rec bet. 097% to 103%</v>
          </cell>
          <cell r="L8">
            <v>3502</v>
          </cell>
          <cell r="M8" t="str">
            <v>kVARh del &amp; rec below 097%</v>
          </cell>
          <cell r="N8">
            <v>1185</v>
          </cell>
          <cell r="O8">
            <v>0</v>
          </cell>
        </row>
        <row r="9">
          <cell r="A9">
            <v>4864797</v>
          </cell>
          <cell r="B9" t="str">
            <v>02/01/2025 12:06:34</v>
          </cell>
          <cell r="C9" t="str">
            <v>DTL60774</v>
          </cell>
          <cell r="D9" t="str">
            <v>M+</v>
          </cell>
          <cell r="E9">
            <v>2</v>
          </cell>
          <cell r="F9" t="str">
            <v>01/01/2025</v>
          </cell>
          <cell r="G9" t="str">
            <v>Cum.kWh net</v>
          </cell>
          <cell r="H9">
            <v>143148</v>
          </cell>
          <cell r="I9" t="str">
            <v>kVARh del &amp; rec above 103%</v>
          </cell>
          <cell r="J9">
            <v>61446</v>
          </cell>
          <cell r="K9" t="str">
            <v>kVARh del &amp; rec bet. 097% to 103%</v>
          </cell>
          <cell r="L9">
            <v>196559</v>
          </cell>
          <cell r="M9" t="str">
            <v>kVARh del &amp; rec below 097%</v>
          </cell>
          <cell r="N9">
            <v>4439</v>
          </cell>
          <cell r="O9">
            <v>0</v>
          </cell>
        </row>
        <row r="10">
          <cell r="A10">
            <v>4864797</v>
          </cell>
          <cell r="B10" t="str">
            <v>08/01/2025 12:53:02</v>
          </cell>
          <cell r="C10" t="str">
            <v>DTL60774</v>
          </cell>
          <cell r="D10" t="str">
            <v>M+</v>
          </cell>
          <cell r="E10">
            <v>8</v>
          </cell>
          <cell r="F10" t="str">
            <v>01/01/2025</v>
          </cell>
          <cell r="G10" t="str">
            <v>Cum.kWh net</v>
          </cell>
          <cell r="H10">
            <v>143148</v>
          </cell>
          <cell r="I10" t="str">
            <v>kVARh del &amp; rec above 103%</v>
          </cell>
          <cell r="J10">
            <v>61446</v>
          </cell>
          <cell r="K10" t="str">
            <v>kVARh del &amp; rec bet. 097% to 103%</v>
          </cell>
          <cell r="L10">
            <v>196559</v>
          </cell>
          <cell r="M10" t="str">
            <v>kVARh del &amp; rec below 097%</v>
          </cell>
          <cell r="N10">
            <v>4439</v>
          </cell>
          <cell r="O10">
            <v>0</v>
          </cell>
        </row>
        <row r="11">
          <cell r="A11">
            <v>4864798</v>
          </cell>
          <cell r="B11" t="str">
            <v>07/01/2025 14:34:15</v>
          </cell>
          <cell r="C11" t="str">
            <v>DTL60774</v>
          </cell>
          <cell r="D11" t="str">
            <v>M+</v>
          </cell>
          <cell r="E11">
            <v>7</v>
          </cell>
          <cell r="F11" t="str">
            <v>01/01/2025</v>
          </cell>
          <cell r="G11" t="str">
            <v>Cum.kWh net</v>
          </cell>
          <cell r="H11">
            <v>862362</v>
          </cell>
          <cell r="I11" t="str">
            <v>kVARh del &amp; rec above 103%</v>
          </cell>
          <cell r="J11">
            <v>10769</v>
          </cell>
          <cell r="K11" t="str">
            <v>kVARh del &amp; rec bet. 097% to 103%</v>
          </cell>
          <cell r="L11">
            <v>4366</v>
          </cell>
          <cell r="M11" t="str">
            <v>kVARh del &amp; rec below 097%</v>
          </cell>
          <cell r="N11">
            <v>2606</v>
          </cell>
          <cell r="O11">
            <v>0</v>
          </cell>
        </row>
        <row r="12">
          <cell r="A12">
            <v>4864800</v>
          </cell>
          <cell r="B12" t="str">
            <v>06/01/2025 15:36:33</v>
          </cell>
          <cell r="C12" t="str">
            <v>DTL60774</v>
          </cell>
          <cell r="D12" t="str">
            <v>M+</v>
          </cell>
          <cell r="E12">
            <v>6</v>
          </cell>
          <cell r="F12" t="str">
            <v>01/01/2025</v>
          </cell>
          <cell r="G12" t="str">
            <v>Cum.kWh net</v>
          </cell>
          <cell r="H12">
            <v>9030</v>
          </cell>
          <cell r="I12" t="str">
            <v>kVARh del &amp; rec above 103%</v>
          </cell>
          <cell r="J12">
            <v>3524</v>
          </cell>
          <cell r="K12" t="str">
            <v>kVARh del &amp; rec bet. 097% to 103%</v>
          </cell>
          <cell r="L12">
            <v>41294</v>
          </cell>
          <cell r="M12" t="str">
            <v>kVARh del &amp; rec below 097%</v>
          </cell>
          <cell r="N12">
            <v>14778</v>
          </cell>
          <cell r="O12">
            <v>0</v>
          </cell>
        </row>
        <row r="13">
          <cell r="A13">
            <v>4864804</v>
          </cell>
          <cell r="B13" t="str">
            <v>06/01/2025 13:13:53</v>
          </cell>
          <cell r="C13" t="str">
            <v>DTL60774</v>
          </cell>
          <cell r="D13" t="str">
            <v>M+</v>
          </cell>
          <cell r="E13">
            <v>2</v>
          </cell>
          <cell r="F13" t="str">
            <v>01/01/2025</v>
          </cell>
          <cell r="G13" t="str">
            <v>Cum.kWh net</v>
          </cell>
          <cell r="H13">
            <v>174176</v>
          </cell>
          <cell r="I13" t="str">
            <v>kVARh del &amp; rec above 103%</v>
          </cell>
          <cell r="J13">
            <v>993263</v>
          </cell>
          <cell r="K13" t="str">
            <v>kVARh del &amp; rec bet. 097% to 103%</v>
          </cell>
          <cell r="L13">
            <v>975936</v>
          </cell>
          <cell r="M13" t="str">
            <v>kVARh del &amp; rec below 097%</v>
          </cell>
          <cell r="N13">
            <v>993619</v>
          </cell>
          <cell r="O13">
            <v>0</v>
          </cell>
        </row>
        <row r="14">
          <cell r="A14">
            <v>4864805</v>
          </cell>
          <cell r="B14" t="str">
            <v>06/01/2025 13:13:32</v>
          </cell>
          <cell r="C14" t="str">
            <v>DTL60774</v>
          </cell>
          <cell r="D14" t="str">
            <v>M+</v>
          </cell>
          <cell r="E14">
            <v>6</v>
          </cell>
          <cell r="F14" t="str">
            <v>01/01/2025</v>
          </cell>
          <cell r="G14" t="str">
            <v>Cum.kWh net</v>
          </cell>
          <cell r="H14">
            <v>41501</v>
          </cell>
          <cell r="I14" t="str">
            <v>kVARh del &amp; rec above 103%</v>
          </cell>
          <cell r="J14">
            <v>16126</v>
          </cell>
          <cell r="K14" t="str">
            <v>kVARh del &amp; rec bet. 097% to 103%</v>
          </cell>
          <cell r="L14">
            <v>50989</v>
          </cell>
          <cell r="M14" t="str">
            <v>kVARh del &amp; rec below 097%</v>
          </cell>
          <cell r="N14">
            <v>6232</v>
          </cell>
          <cell r="O14">
            <v>0</v>
          </cell>
        </row>
        <row r="15">
          <cell r="A15">
            <v>4864806</v>
          </cell>
          <cell r="B15" t="str">
            <v>09/01/2025 14:09:39</v>
          </cell>
          <cell r="C15" t="str">
            <v>DTL60774</v>
          </cell>
          <cell r="D15" t="str">
            <v>M+</v>
          </cell>
          <cell r="E15">
            <v>9</v>
          </cell>
          <cell r="F15" t="str">
            <v>01/01/2025</v>
          </cell>
          <cell r="G15" t="str">
            <v>Cum.kWh net</v>
          </cell>
          <cell r="H15">
            <v>288316</v>
          </cell>
          <cell r="I15" t="str">
            <v>kVARh del &amp; rec above 103%</v>
          </cell>
          <cell r="J15">
            <v>36522</v>
          </cell>
          <cell r="K15" t="str">
            <v>kVARh del &amp; rec bet. 097% to 103%</v>
          </cell>
          <cell r="L15">
            <v>107815</v>
          </cell>
          <cell r="M15" t="str">
            <v>kVARh del &amp; rec below 097%</v>
          </cell>
          <cell r="N15">
            <v>2602</v>
          </cell>
          <cell r="O15">
            <v>0</v>
          </cell>
        </row>
        <row r="16">
          <cell r="A16">
            <v>4864807</v>
          </cell>
          <cell r="B16" t="str">
            <v>06/01/2025 14:30:12</v>
          </cell>
          <cell r="C16" t="str">
            <v>DTL60774</v>
          </cell>
          <cell r="D16" t="str">
            <v>M+</v>
          </cell>
          <cell r="E16">
            <v>6</v>
          </cell>
          <cell r="F16" t="str">
            <v>01/01/2025</v>
          </cell>
          <cell r="G16" t="str">
            <v>Cum.kWh net</v>
          </cell>
          <cell r="H16">
            <v>760624</v>
          </cell>
          <cell r="I16" t="str">
            <v>kVARh del &amp; rec above 103%</v>
          </cell>
          <cell r="J16">
            <v>999405</v>
          </cell>
          <cell r="K16" t="str">
            <v>kVARh del &amp; rec bet. 097% to 103%</v>
          </cell>
          <cell r="L16">
            <v>43460</v>
          </cell>
          <cell r="M16" t="str">
            <v>kVARh del &amp; rec below 097%</v>
          </cell>
          <cell r="N16">
            <v>27231</v>
          </cell>
          <cell r="O16">
            <v>0</v>
          </cell>
        </row>
        <row r="17">
          <cell r="A17">
            <v>4864808</v>
          </cell>
          <cell r="B17" t="str">
            <v>06/01/2025 15:15:55</v>
          </cell>
          <cell r="C17" t="str">
            <v>DTL60774</v>
          </cell>
          <cell r="D17" t="str">
            <v>M+</v>
          </cell>
          <cell r="E17">
            <v>6</v>
          </cell>
          <cell r="F17" t="str">
            <v>01/01/2025</v>
          </cell>
          <cell r="G17" t="str">
            <v>Cum.kWh net</v>
          </cell>
          <cell r="H17">
            <v>453118</v>
          </cell>
          <cell r="I17" t="str">
            <v>kVARh del &amp; rec above 103%</v>
          </cell>
          <cell r="J17">
            <v>976902</v>
          </cell>
          <cell r="K17" t="str">
            <v>kVARh del &amp; rec bet. 097% to 103%</v>
          </cell>
          <cell r="L17">
            <v>957698</v>
          </cell>
          <cell r="M17" t="str">
            <v>kVARh del &amp; rec below 097%</v>
          </cell>
          <cell r="N17">
            <v>2043</v>
          </cell>
          <cell r="O17">
            <v>0</v>
          </cell>
        </row>
        <row r="18">
          <cell r="A18">
            <v>4864810</v>
          </cell>
          <cell r="B18" t="str">
            <v>07/01/2025 15:21:13</v>
          </cell>
          <cell r="C18" t="str">
            <v>DTL60774</v>
          </cell>
          <cell r="D18" t="str">
            <v>M+</v>
          </cell>
          <cell r="E18">
            <v>7</v>
          </cell>
          <cell r="F18" t="str">
            <v>01/01/2025</v>
          </cell>
          <cell r="G18" t="str">
            <v>Cum.kWh net</v>
          </cell>
          <cell r="H18">
            <v>493511</v>
          </cell>
          <cell r="I18" t="str">
            <v>kVARh del &amp; rec above 103%</v>
          </cell>
          <cell r="J18">
            <v>952577</v>
          </cell>
          <cell r="K18" t="str">
            <v>kVARh del &amp; rec bet. 097% to 103%</v>
          </cell>
          <cell r="L18">
            <v>29165</v>
          </cell>
          <cell r="M18" t="str">
            <v>kVARh del &amp; rec below 097%</v>
          </cell>
          <cell r="N18">
            <v>998687</v>
          </cell>
          <cell r="O18">
            <v>0</v>
          </cell>
        </row>
        <row r="19">
          <cell r="A19">
            <v>4864812</v>
          </cell>
          <cell r="B19" t="str">
            <v>06/01/2025 16:29:04</v>
          </cell>
          <cell r="C19" t="str">
            <v>DTL60774</v>
          </cell>
          <cell r="D19" t="str">
            <v>M+</v>
          </cell>
          <cell r="E19">
            <v>6</v>
          </cell>
          <cell r="F19" t="str">
            <v>01/01/2025</v>
          </cell>
          <cell r="G19" t="str">
            <v>Cum.kWh net</v>
          </cell>
          <cell r="H19">
            <v>372171</v>
          </cell>
          <cell r="I19" t="str">
            <v>kVARh del &amp; rec above 103%</v>
          </cell>
          <cell r="J19">
            <v>4976</v>
          </cell>
          <cell r="K19" t="str">
            <v>kVARh del &amp; rec bet. 097% to 103%</v>
          </cell>
          <cell r="L19">
            <v>996911</v>
          </cell>
          <cell r="M19" t="str">
            <v>kVARh del &amp; rec below 097%</v>
          </cell>
          <cell r="N19">
            <v>999788</v>
          </cell>
          <cell r="O19">
            <v>0</v>
          </cell>
        </row>
        <row r="20">
          <cell r="A20">
            <v>4864815</v>
          </cell>
          <cell r="B20" t="str">
            <v>06/01/2025 15:13:43</v>
          </cell>
          <cell r="C20" t="str">
            <v>DTL60774</v>
          </cell>
          <cell r="D20" t="str">
            <v>M+</v>
          </cell>
          <cell r="E20">
            <v>6</v>
          </cell>
          <cell r="F20" t="str">
            <v>01/01/2025</v>
          </cell>
          <cell r="G20" t="str">
            <v>Cum.kWh net</v>
          </cell>
          <cell r="H20">
            <v>365433</v>
          </cell>
          <cell r="I20" t="str">
            <v>kVARh del &amp; rec above 103%</v>
          </cell>
          <cell r="J20">
            <v>999983</v>
          </cell>
          <cell r="K20" t="str">
            <v>kVARh del &amp; rec bet. 097% to 103%</v>
          </cell>
          <cell r="L20">
            <v>5698</v>
          </cell>
          <cell r="M20" t="str">
            <v>kVARh del &amp; rec below 097%</v>
          </cell>
          <cell r="N20">
            <v>3910</v>
          </cell>
          <cell r="O20">
            <v>0</v>
          </cell>
        </row>
        <row r="21">
          <cell r="A21">
            <v>4864817</v>
          </cell>
          <cell r="B21" t="str">
            <v>08/01/2025 12:59:45</v>
          </cell>
          <cell r="C21" t="str">
            <v>DTL60774</v>
          </cell>
          <cell r="D21" t="str">
            <v>M+</v>
          </cell>
          <cell r="E21">
            <v>8</v>
          </cell>
          <cell r="F21" t="str">
            <v>01/01/2025</v>
          </cell>
          <cell r="G21" t="str">
            <v>Cum.kWh net</v>
          </cell>
          <cell r="H21">
            <v>762121</v>
          </cell>
          <cell r="I21" t="str">
            <v>kVARh del &amp; rec above 103%</v>
          </cell>
          <cell r="J21">
            <v>2201</v>
          </cell>
          <cell r="K21" t="str">
            <v>kVARh del &amp; rec bet. 097% to 103%</v>
          </cell>
          <cell r="L21">
            <v>53936</v>
          </cell>
          <cell r="M21" t="str">
            <v>kVARh del &amp; rec below 097%</v>
          </cell>
          <cell r="N21">
            <v>3561</v>
          </cell>
          <cell r="O21">
            <v>0</v>
          </cell>
        </row>
        <row r="22">
          <cell r="A22">
            <v>4864818</v>
          </cell>
          <cell r="B22" t="str">
            <v>06/01/2025 12:32:29</v>
          </cell>
          <cell r="C22" t="str">
            <v>DTL60774</v>
          </cell>
          <cell r="D22" t="str">
            <v>M+</v>
          </cell>
          <cell r="E22">
            <v>6</v>
          </cell>
          <cell r="F22" t="str">
            <v>01/01/2025</v>
          </cell>
          <cell r="G22" t="str">
            <v>Cum.kWh net</v>
          </cell>
          <cell r="H22">
            <v>676277</v>
          </cell>
          <cell r="I22" t="str">
            <v>kVARh del &amp; rec above 103%</v>
          </cell>
          <cell r="J22">
            <v>999344</v>
          </cell>
          <cell r="K22" t="str">
            <v>kVARh del &amp; rec bet. 097% to 103%</v>
          </cell>
          <cell r="L22">
            <v>2522</v>
          </cell>
          <cell r="M22" t="str">
            <v>kVARh del &amp; rec below 097%</v>
          </cell>
          <cell r="N22">
            <v>1888</v>
          </cell>
          <cell r="O22">
            <v>0</v>
          </cell>
        </row>
        <row r="23">
          <cell r="A23">
            <v>4864820</v>
          </cell>
          <cell r="B23" t="str">
            <v>06/01/2025 11:48:35</v>
          </cell>
          <cell r="C23" t="str">
            <v>DTL60774</v>
          </cell>
          <cell r="D23" t="str">
            <v>M+</v>
          </cell>
          <cell r="E23">
            <v>6</v>
          </cell>
          <cell r="F23" t="str">
            <v>01/01/2025</v>
          </cell>
          <cell r="G23" t="str">
            <v>Cum.kWh net</v>
          </cell>
          <cell r="H23">
            <v>760495</v>
          </cell>
          <cell r="I23" t="str">
            <v>kVARh del &amp; rec above 103%</v>
          </cell>
          <cell r="J23">
            <v>1762</v>
          </cell>
          <cell r="K23" t="str">
            <v>kVARh del &amp; rec bet. 097% to 103%</v>
          </cell>
          <cell r="L23">
            <v>52154</v>
          </cell>
          <cell r="M23" t="str">
            <v>kVARh del &amp; rec below 097%</v>
          </cell>
          <cell r="N23">
            <v>45143</v>
          </cell>
          <cell r="O23">
            <v>0</v>
          </cell>
        </row>
        <row r="24">
          <cell r="A24">
            <v>4864821</v>
          </cell>
          <cell r="B24" t="str">
            <v>06/01/2025 12:30:52</v>
          </cell>
          <cell r="C24" t="str">
            <v>DTL60774</v>
          </cell>
          <cell r="D24" t="str">
            <v>M+</v>
          </cell>
          <cell r="E24">
            <v>6</v>
          </cell>
          <cell r="F24" t="str">
            <v>01/01/2025</v>
          </cell>
          <cell r="G24" t="str">
            <v>Cum.kWh net</v>
          </cell>
          <cell r="H24">
            <v>380989</v>
          </cell>
          <cell r="I24" t="str">
            <v>kVARh del &amp; rec above 103%</v>
          </cell>
          <cell r="J24">
            <v>954496</v>
          </cell>
          <cell r="K24" t="str">
            <v>kVARh del &amp; rec bet. 097% to 103%</v>
          </cell>
          <cell r="L24">
            <v>948405</v>
          </cell>
          <cell r="M24" t="str">
            <v>kVARh del &amp; rec below 097%</v>
          </cell>
          <cell r="N24">
            <v>987627</v>
          </cell>
          <cell r="O24">
            <v>0</v>
          </cell>
        </row>
        <row r="25">
          <cell r="A25">
            <v>4864822</v>
          </cell>
          <cell r="B25" t="str">
            <v>06/01/2025 13:03:31</v>
          </cell>
          <cell r="C25" t="str">
            <v>DTL60774</v>
          </cell>
          <cell r="D25" t="str">
            <v>M+</v>
          </cell>
          <cell r="E25">
            <v>6</v>
          </cell>
          <cell r="F25" t="str">
            <v>01/01/2025</v>
          </cell>
          <cell r="G25" t="str">
            <v>Cum.kWh net</v>
          </cell>
          <cell r="H25">
            <v>999880</v>
          </cell>
          <cell r="I25" t="str">
            <v>kVARh del &amp; rec above 103%</v>
          </cell>
          <cell r="J25">
            <v>999812</v>
          </cell>
          <cell r="K25" t="str">
            <v>kVARh del &amp; rec bet. 097% to 103%</v>
          </cell>
          <cell r="L25">
            <v>999283</v>
          </cell>
          <cell r="M25" t="str">
            <v>kVARh del &amp; rec below 097%</v>
          </cell>
          <cell r="N25">
            <v>999958</v>
          </cell>
          <cell r="O25">
            <v>0</v>
          </cell>
        </row>
        <row r="26">
          <cell r="A26">
            <v>4864823</v>
          </cell>
          <cell r="B26" t="str">
            <v>07/01/2025 11:01:10</v>
          </cell>
          <cell r="C26" t="str">
            <v>DTL</v>
          </cell>
          <cell r="D26" t="str">
            <v>M+</v>
          </cell>
          <cell r="E26">
            <v>7</v>
          </cell>
          <cell r="F26" t="str">
            <v>01/01/2025</v>
          </cell>
          <cell r="G26" t="str">
            <v>Cum.kWh net</v>
          </cell>
          <cell r="H26">
            <v>441012</v>
          </cell>
          <cell r="I26" t="str">
            <v>kVARh del &amp; rec above 103%</v>
          </cell>
          <cell r="J26">
            <v>1859</v>
          </cell>
          <cell r="K26" t="str">
            <v>kVARh del &amp; rec bet. 097% to 103%</v>
          </cell>
          <cell r="L26">
            <v>850718</v>
          </cell>
          <cell r="M26" t="str">
            <v>kVARh del &amp; rec below 097%</v>
          </cell>
          <cell r="N26">
            <v>975195</v>
          </cell>
          <cell r="O26">
            <v>0</v>
          </cell>
        </row>
        <row r="27">
          <cell r="A27">
            <v>4864824</v>
          </cell>
          <cell r="B27" t="str">
            <v>06/01/2025 11:23:39</v>
          </cell>
          <cell r="C27" t="str">
            <v>DTL60774</v>
          </cell>
          <cell r="D27" t="str">
            <v>M+</v>
          </cell>
          <cell r="E27">
            <v>6</v>
          </cell>
          <cell r="F27" t="str">
            <v>01/01/2025</v>
          </cell>
          <cell r="G27" t="str">
            <v>Cum.kWh net</v>
          </cell>
          <cell r="H27">
            <v>593801</v>
          </cell>
          <cell r="I27" t="str">
            <v>kVARh del &amp; rec above 103%</v>
          </cell>
          <cell r="J27">
            <v>999967</v>
          </cell>
          <cell r="K27" t="str">
            <v>kVARh del &amp; rec bet. 097% to 103%</v>
          </cell>
          <cell r="L27">
            <v>22212</v>
          </cell>
          <cell r="M27" t="str">
            <v>kVARh del &amp; rec below 097%</v>
          </cell>
          <cell r="N27">
            <v>17868</v>
          </cell>
          <cell r="O27">
            <v>0</v>
          </cell>
        </row>
        <row r="28">
          <cell r="A28">
            <v>4864825</v>
          </cell>
          <cell r="B28" t="str">
            <v>06/01/2025 12:34:37</v>
          </cell>
          <cell r="C28" t="str">
            <v>DTL60774</v>
          </cell>
          <cell r="D28" t="str">
            <v>M+</v>
          </cell>
          <cell r="E28">
            <v>6</v>
          </cell>
          <cell r="F28" t="str">
            <v>01/01/2025</v>
          </cell>
          <cell r="G28" t="str">
            <v>Cum.kWh net</v>
          </cell>
          <cell r="H28">
            <v>473371</v>
          </cell>
          <cell r="I28" t="str">
            <v>kVARh del &amp; rec above 103%</v>
          </cell>
          <cell r="J28">
            <v>6704</v>
          </cell>
          <cell r="K28" t="str">
            <v>kVARh del &amp; rec bet. 097% to 103%</v>
          </cell>
          <cell r="L28">
            <v>104766</v>
          </cell>
          <cell r="M28" t="str">
            <v>kVARh del &amp; rec below 097%</v>
          </cell>
          <cell r="N28">
            <v>4735</v>
          </cell>
          <cell r="O28">
            <v>0</v>
          </cell>
        </row>
        <row r="29">
          <cell r="A29">
            <v>4864825</v>
          </cell>
          <cell r="B29" t="str">
            <v>07/01/2025 15:01:16</v>
          </cell>
          <cell r="C29" t="str">
            <v>DTL60774</v>
          </cell>
          <cell r="D29" t="str">
            <v>M+</v>
          </cell>
          <cell r="E29">
            <v>7</v>
          </cell>
          <cell r="F29" t="str">
            <v>01/01/2025</v>
          </cell>
          <cell r="G29" t="str">
            <v>Cum.kWh net</v>
          </cell>
          <cell r="H29">
            <v>473371</v>
          </cell>
          <cell r="I29" t="str">
            <v>kVARh del &amp; rec above 103%</v>
          </cell>
          <cell r="J29">
            <v>6704</v>
          </cell>
          <cell r="K29" t="str">
            <v>kVARh del &amp; rec bet. 097% to 103%</v>
          </cell>
          <cell r="L29">
            <v>104766</v>
          </cell>
          <cell r="M29" t="str">
            <v>kVARh del &amp; rec below 097%</v>
          </cell>
          <cell r="N29">
            <v>4735</v>
          </cell>
          <cell r="O29">
            <v>0</v>
          </cell>
        </row>
        <row r="30">
          <cell r="A30">
            <v>4864826</v>
          </cell>
          <cell r="B30" t="str">
            <v>06/01/2025 12:23:19</v>
          </cell>
          <cell r="C30" t="str">
            <v>DTL60774</v>
          </cell>
          <cell r="D30" t="str">
            <v>M+</v>
          </cell>
          <cell r="E30">
            <v>6</v>
          </cell>
          <cell r="F30" t="str">
            <v>01/01/2025</v>
          </cell>
          <cell r="G30" t="str">
            <v>Cum.kWh net</v>
          </cell>
          <cell r="H30">
            <v>423631</v>
          </cell>
          <cell r="I30" t="str">
            <v>kVARh del &amp; rec above 103%</v>
          </cell>
          <cell r="J30">
            <v>14636</v>
          </cell>
          <cell r="K30" t="str">
            <v>kVARh del &amp; rec bet. 097% to 103%</v>
          </cell>
          <cell r="L30">
            <v>37981</v>
          </cell>
          <cell r="M30" t="str">
            <v>kVARh del &amp; rec below 097%</v>
          </cell>
          <cell r="N30">
            <v>8548</v>
          </cell>
          <cell r="O30">
            <v>0</v>
          </cell>
        </row>
        <row r="31">
          <cell r="A31">
            <v>4864827</v>
          </cell>
          <cell r="B31" t="str">
            <v>06/01/2025 11:00:31</v>
          </cell>
          <cell r="C31" t="str">
            <v>DTL60774</v>
          </cell>
          <cell r="D31" t="str">
            <v>M+</v>
          </cell>
          <cell r="E31">
            <v>6</v>
          </cell>
          <cell r="F31" t="str">
            <v>01/01/2025</v>
          </cell>
          <cell r="G31" t="str">
            <v>Cum.kWh net</v>
          </cell>
          <cell r="H31">
            <v>25853</v>
          </cell>
          <cell r="I31" t="str">
            <v>kVARh del &amp; rec above 103%</v>
          </cell>
          <cell r="J31">
            <v>451144</v>
          </cell>
          <cell r="K31" t="str">
            <v>kVARh del &amp; rec bet. 097% to 103%</v>
          </cell>
          <cell r="L31">
            <v>537414</v>
          </cell>
          <cell r="M31" t="str">
            <v>kVARh del &amp; rec below 097%</v>
          </cell>
          <cell r="N31">
            <v>14164</v>
          </cell>
          <cell r="O31">
            <v>0</v>
          </cell>
        </row>
        <row r="32">
          <cell r="A32">
            <v>4864828</v>
          </cell>
          <cell r="B32" t="str">
            <v>06/01/2025 11:31:59</v>
          </cell>
          <cell r="C32" t="str">
            <v>DTL60774</v>
          </cell>
          <cell r="D32" t="str">
            <v>M+</v>
          </cell>
          <cell r="E32">
            <v>6</v>
          </cell>
          <cell r="F32" t="str">
            <v>01/01/2025</v>
          </cell>
          <cell r="G32" t="str">
            <v>Cum.kWh net</v>
          </cell>
          <cell r="H32">
            <v>460163</v>
          </cell>
          <cell r="I32" t="str">
            <v>kVARh del &amp; rec above 103%</v>
          </cell>
          <cell r="J32">
            <v>992341</v>
          </cell>
          <cell r="K32" t="str">
            <v>kVARh del &amp; rec bet. 097% to 103%</v>
          </cell>
          <cell r="L32">
            <v>943906</v>
          </cell>
          <cell r="M32" t="str">
            <v>kVARh del &amp; rec below 097%</v>
          </cell>
          <cell r="N32">
            <v>994126</v>
          </cell>
          <cell r="O32">
            <v>0</v>
          </cell>
        </row>
        <row r="33">
          <cell r="A33">
            <v>4864830</v>
          </cell>
          <cell r="B33" t="str">
            <v>06/01/2025 10:18:34</v>
          </cell>
          <cell r="C33" t="str">
            <v>DTL60774</v>
          </cell>
          <cell r="D33" t="str">
            <v>M+</v>
          </cell>
          <cell r="E33">
            <v>6</v>
          </cell>
          <cell r="F33" t="str">
            <v>01/01/2025</v>
          </cell>
          <cell r="G33" t="str">
            <v>Cum.kWh net</v>
          </cell>
          <cell r="H33">
            <v>872017</v>
          </cell>
          <cell r="I33" t="str">
            <v>kVARh del &amp; rec above 103%</v>
          </cell>
          <cell r="J33">
            <v>4340</v>
          </cell>
          <cell r="K33" t="str">
            <v>kVARh del &amp; rec bet. 097% to 103%</v>
          </cell>
          <cell r="L33">
            <v>34629</v>
          </cell>
          <cell r="M33" t="str">
            <v>kVARh del &amp; rec below 097%</v>
          </cell>
          <cell r="N33">
            <v>1505</v>
          </cell>
          <cell r="O33">
            <v>0</v>
          </cell>
        </row>
        <row r="34">
          <cell r="A34">
            <v>4864833</v>
          </cell>
          <cell r="B34" t="str">
            <v>06/01/2025 12:45:11</v>
          </cell>
          <cell r="C34" t="str">
            <v>DTL60774</v>
          </cell>
          <cell r="D34" t="str">
            <v>M+</v>
          </cell>
          <cell r="E34">
            <v>6</v>
          </cell>
          <cell r="F34" t="str">
            <v>01/01/2025</v>
          </cell>
          <cell r="G34" t="str">
            <v>Cum.kWh net</v>
          </cell>
          <cell r="H34">
            <v>377540</v>
          </cell>
          <cell r="I34" t="str">
            <v>kVARh del &amp; rec above 103%</v>
          </cell>
          <cell r="J34">
            <v>981712</v>
          </cell>
          <cell r="K34" t="str">
            <v>kVARh del &amp; rec bet. 097% to 103%</v>
          </cell>
          <cell r="L34">
            <v>980771</v>
          </cell>
          <cell r="M34" t="str">
            <v>kVARh del &amp; rec below 097%</v>
          </cell>
          <cell r="N34">
            <v>835</v>
          </cell>
          <cell r="O34">
            <v>0</v>
          </cell>
        </row>
        <row r="35">
          <cell r="A35">
            <v>4864834</v>
          </cell>
          <cell r="B35" t="str">
            <v>07/01/2025 12:56:23</v>
          </cell>
          <cell r="C35" t="str">
            <v>DTL60774</v>
          </cell>
          <cell r="D35" t="str">
            <v>M+</v>
          </cell>
          <cell r="E35">
            <v>7</v>
          </cell>
          <cell r="F35" t="str">
            <v>01/01/2025</v>
          </cell>
          <cell r="G35" t="str">
            <v>Cum.kWh net</v>
          </cell>
          <cell r="H35">
            <v>68967</v>
          </cell>
          <cell r="I35" t="str">
            <v>kVARh del &amp; rec above 103%</v>
          </cell>
          <cell r="J35">
            <v>999314</v>
          </cell>
          <cell r="K35" t="str">
            <v>kVARh del &amp; rec bet. 097% to 103%</v>
          </cell>
          <cell r="L35">
            <v>990604</v>
          </cell>
          <cell r="M35" t="str">
            <v>kVARh del &amp; rec below 097%</v>
          </cell>
          <cell r="N35">
            <v>997873</v>
          </cell>
          <cell r="O35">
            <v>0</v>
          </cell>
        </row>
        <row r="36">
          <cell r="A36">
            <v>4864836</v>
          </cell>
          <cell r="B36" t="str">
            <v>06/01/2025 12:17:47</v>
          </cell>
          <cell r="C36" t="str">
            <v>DTL</v>
          </cell>
          <cell r="D36" t="str">
            <v>M+</v>
          </cell>
          <cell r="E36">
            <v>6</v>
          </cell>
          <cell r="F36" t="str">
            <v>01/01/2025</v>
          </cell>
          <cell r="G36" t="str">
            <v>Cum.kWh net</v>
          </cell>
          <cell r="H36">
            <v>947688</v>
          </cell>
          <cell r="I36" t="str">
            <v>kVARh del &amp; rec above 103%</v>
          </cell>
          <cell r="J36">
            <v>802</v>
          </cell>
          <cell r="K36" t="str">
            <v>kVARh del &amp; rec bet. 097% to 103%</v>
          </cell>
          <cell r="L36">
            <v>12246</v>
          </cell>
          <cell r="M36" t="str">
            <v>kVARh del &amp; rec below 097%</v>
          </cell>
          <cell r="N36">
            <v>1510</v>
          </cell>
          <cell r="O36">
            <v>0</v>
          </cell>
        </row>
        <row r="37">
          <cell r="A37">
            <v>4864839</v>
          </cell>
          <cell r="B37" t="str">
            <v>08/01/2025 12:51:19</v>
          </cell>
          <cell r="C37" t="str">
            <v>DTL</v>
          </cell>
          <cell r="D37" t="str">
            <v>M+</v>
          </cell>
          <cell r="E37">
            <v>8</v>
          </cell>
          <cell r="F37" t="str">
            <v>01/01/2025</v>
          </cell>
          <cell r="G37" t="str">
            <v>Cum.kWh net</v>
          </cell>
          <cell r="H37">
            <v>247032</v>
          </cell>
          <cell r="I37" t="str">
            <v>kVARh del &amp; rec above 103%</v>
          </cell>
          <cell r="J37">
            <v>597</v>
          </cell>
          <cell r="K37" t="str">
            <v>kVARh del &amp; rec bet. 097% to 103%</v>
          </cell>
          <cell r="L37">
            <v>5598</v>
          </cell>
          <cell r="M37" t="str">
            <v>kVARh del &amp; rec below 097%</v>
          </cell>
          <cell r="N37">
            <v>998650</v>
          </cell>
          <cell r="O37">
            <v>0</v>
          </cell>
        </row>
        <row r="38">
          <cell r="A38">
            <v>4864840</v>
          </cell>
          <cell r="B38" t="str">
            <v>09/01/2025 14:04:33</v>
          </cell>
          <cell r="C38" t="str">
            <v>DTL60774</v>
          </cell>
          <cell r="D38" t="str">
            <v>M+</v>
          </cell>
          <cell r="E38">
            <v>9</v>
          </cell>
          <cell r="F38" t="str">
            <v>01/01/2025</v>
          </cell>
          <cell r="G38" t="str">
            <v>Cum.kWh net</v>
          </cell>
          <cell r="H38">
            <v>632275</v>
          </cell>
          <cell r="I38" t="str">
            <v>kVARh del &amp; rec above 103%</v>
          </cell>
          <cell r="J38">
            <v>5021</v>
          </cell>
          <cell r="K38" t="str">
            <v>kVARh del &amp; rec bet. 097% to 103%</v>
          </cell>
          <cell r="L38">
            <v>23349</v>
          </cell>
          <cell r="M38" t="str">
            <v>kVARh del &amp; rec below 097%</v>
          </cell>
          <cell r="N38">
            <v>985</v>
          </cell>
          <cell r="O38">
            <v>0</v>
          </cell>
        </row>
        <row r="39">
          <cell r="A39">
            <v>4864841</v>
          </cell>
          <cell r="B39" t="str">
            <v>07/01/2025 14:46:14</v>
          </cell>
          <cell r="C39" t="str">
            <v>DTL60774</v>
          </cell>
          <cell r="D39" t="str">
            <v>M+</v>
          </cell>
          <cell r="E39">
            <v>7</v>
          </cell>
          <cell r="F39" t="str">
            <v>01/01/2025</v>
          </cell>
          <cell r="G39" t="str">
            <v>Cum.kWh net</v>
          </cell>
          <cell r="H39">
            <v>72312</v>
          </cell>
          <cell r="I39" t="str">
            <v>kVARh del &amp; rec above 103%</v>
          </cell>
          <cell r="J39">
            <v>980062</v>
          </cell>
          <cell r="K39" t="str">
            <v>kVARh del &amp; rec bet. 097% to 103%</v>
          </cell>
          <cell r="L39">
            <v>940279</v>
          </cell>
          <cell r="M39" t="str">
            <v>kVARh del &amp; rec below 097%</v>
          </cell>
          <cell r="N39">
            <v>999309</v>
          </cell>
          <cell r="O39">
            <v>0</v>
          </cell>
        </row>
        <row r="40">
          <cell r="A40">
            <v>4864843</v>
          </cell>
          <cell r="B40" t="str">
            <v>06/01/2025 11:59:17</v>
          </cell>
          <cell r="C40" t="str">
            <v>DTL60774</v>
          </cell>
          <cell r="D40" t="str">
            <v>M+</v>
          </cell>
          <cell r="E40">
            <v>6</v>
          </cell>
          <cell r="F40" t="str">
            <v>01/01/2025</v>
          </cell>
          <cell r="G40" t="str">
            <v>Cum.kWh net</v>
          </cell>
          <cell r="H40">
            <v>537771</v>
          </cell>
          <cell r="I40" t="str">
            <v>kVARh del &amp; rec above 103%</v>
          </cell>
          <cell r="J40">
            <v>990870</v>
          </cell>
          <cell r="K40" t="str">
            <v>kVARh del &amp; rec bet. 097% to 103%</v>
          </cell>
          <cell r="L40">
            <v>2371</v>
          </cell>
          <cell r="M40" t="str">
            <v>kVARh del &amp; rec below 097%</v>
          </cell>
          <cell r="N40">
            <v>23944</v>
          </cell>
          <cell r="O40">
            <v>0</v>
          </cell>
        </row>
        <row r="41">
          <cell r="A41">
            <v>4864845</v>
          </cell>
          <cell r="B41" t="str">
            <v>06/01/2025 12:34:55</v>
          </cell>
          <cell r="C41" t="str">
            <v>DTL60774</v>
          </cell>
          <cell r="D41" t="str">
            <v>M+</v>
          </cell>
          <cell r="E41">
            <v>6</v>
          </cell>
          <cell r="F41" t="str">
            <v>01/01/2025</v>
          </cell>
          <cell r="G41" t="str">
            <v>Cum.kWh net</v>
          </cell>
          <cell r="H41">
            <v>115857</v>
          </cell>
          <cell r="I41" t="str">
            <v>kVARh del &amp; rec above 103%</v>
          </cell>
          <cell r="J41">
            <v>143</v>
          </cell>
          <cell r="K41" t="str">
            <v>kVARh del &amp; rec bet. 097% to 103%</v>
          </cell>
          <cell r="L41">
            <v>987199</v>
          </cell>
          <cell r="M41" t="str">
            <v>kVARh del &amp; rec below 097%</v>
          </cell>
          <cell r="N41">
            <v>1374</v>
          </cell>
          <cell r="O41">
            <v>0</v>
          </cell>
        </row>
        <row r="42">
          <cell r="A42">
            <v>4864846</v>
          </cell>
          <cell r="B42" t="str">
            <v>06/01/2025 15:33:42</v>
          </cell>
          <cell r="C42" t="str">
            <v>DTL60774</v>
          </cell>
          <cell r="D42" t="str">
            <v>M+</v>
          </cell>
          <cell r="E42">
            <v>6</v>
          </cell>
          <cell r="F42" t="str">
            <v>01/01/2025</v>
          </cell>
          <cell r="G42" t="str">
            <v>Cum.kWh net</v>
          </cell>
          <cell r="H42">
            <v>137505</v>
          </cell>
          <cell r="I42" t="str">
            <v>kVARh del &amp; rec above 103%</v>
          </cell>
          <cell r="J42">
            <v>999680</v>
          </cell>
          <cell r="K42" t="str">
            <v>kVARh del &amp; rec bet. 097% to 103%</v>
          </cell>
          <cell r="L42">
            <v>995900</v>
          </cell>
          <cell r="M42" t="str">
            <v>kVARh del &amp; rec below 097%</v>
          </cell>
          <cell r="N42">
            <v>998365</v>
          </cell>
          <cell r="O42">
            <v>0</v>
          </cell>
        </row>
        <row r="43">
          <cell r="A43">
            <v>4864847</v>
          </cell>
          <cell r="B43" t="str">
            <v>06/01/2025 11:02:31</v>
          </cell>
          <cell r="C43" t="str">
            <v>DTL60774</v>
          </cell>
          <cell r="D43" t="str">
            <v>M+</v>
          </cell>
          <cell r="E43">
            <v>6</v>
          </cell>
          <cell r="F43" t="str">
            <v>01/01/2025</v>
          </cell>
          <cell r="G43" t="str">
            <v>Cum.kWh net</v>
          </cell>
          <cell r="H43">
            <v>848607</v>
          </cell>
          <cell r="I43" t="str">
            <v>kVARh del &amp; rec above 103%</v>
          </cell>
          <cell r="J43">
            <v>3396</v>
          </cell>
          <cell r="K43" t="str">
            <v>kVARh del &amp; rec bet. 097% to 103%</v>
          </cell>
          <cell r="L43">
            <v>15585</v>
          </cell>
          <cell r="M43" t="str">
            <v>kVARh del &amp; rec below 097%</v>
          </cell>
          <cell r="N43">
            <v>543</v>
          </cell>
          <cell r="O43">
            <v>0</v>
          </cell>
        </row>
        <row r="44">
          <cell r="A44">
            <v>4864849</v>
          </cell>
          <cell r="B44" t="str">
            <v>06/01/2025 12:36:38</v>
          </cell>
          <cell r="C44" t="str">
            <v>DTL60774</v>
          </cell>
          <cell r="D44" t="str">
            <v>M+</v>
          </cell>
          <cell r="E44">
            <v>6</v>
          </cell>
          <cell r="F44" t="str">
            <v>01/01/2025</v>
          </cell>
          <cell r="G44" t="str">
            <v>Cum.kWh net</v>
          </cell>
          <cell r="H44">
            <v>116207</v>
          </cell>
          <cell r="I44" t="str">
            <v>kVARh del &amp; rec above 103%</v>
          </cell>
          <cell r="J44">
            <v>997001</v>
          </cell>
          <cell r="K44" t="str">
            <v>kVARh del &amp; rec bet. 097% to 103%</v>
          </cell>
          <cell r="L44">
            <v>990023</v>
          </cell>
          <cell r="M44" t="str">
            <v>kVARh del &amp; rec below 097%</v>
          </cell>
          <cell r="N44">
            <v>999446</v>
          </cell>
          <cell r="O44">
            <v>0</v>
          </cell>
        </row>
        <row r="45">
          <cell r="A45">
            <v>4864851</v>
          </cell>
          <cell r="B45" t="str">
            <v>06/01/2025 13:59:52</v>
          </cell>
          <cell r="C45" t="str">
            <v>DTL60774</v>
          </cell>
          <cell r="D45" t="str">
            <v>M+</v>
          </cell>
          <cell r="E45">
            <v>6</v>
          </cell>
          <cell r="F45" t="str">
            <v>01/01/2025</v>
          </cell>
          <cell r="G45" t="str">
            <v>Cum.kWh net</v>
          </cell>
          <cell r="H45">
            <v>5077</v>
          </cell>
          <cell r="I45" t="str">
            <v>kVARh del &amp; rec above 103%</v>
          </cell>
          <cell r="J45">
            <v>999137</v>
          </cell>
          <cell r="K45" t="str">
            <v>kVARh del &amp; rec bet. 097% to 103%</v>
          </cell>
          <cell r="L45">
            <v>999125</v>
          </cell>
          <cell r="M45" t="str">
            <v>kVARh del &amp; rec below 097%</v>
          </cell>
          <cell r="N45">
            <v>10</v>
          </cell>
          <cell r="O45">
            <v>0</v>
          </cell>
        </row>
        <row r="46">
          <cell r="A46">
            <v>4864854</v>
          </cell>
          <cell r="B46" t="str">
            <v>06/01/2025 14:47:39</v>
          </cell>
          <cell r="C46" t="str">
            <v>DTL60774</v>
          </cell>
          <cell r="D46" t="str">
            <v>M+</v>
          </cell>
          <cell r="E46">
            <v>6</v>
          </cell>
          <cell r="F46" t="str">
            <v>01/01/2025</v>
          </cell>
          <cell r="G46" t="str">
            <v>Cum.kWh net</v>
          </cell>
          <cell r="H46">
            <v>651698</v>
          </cell>
          <cell r="I46" t="str">
            <v>kVARh del &amp; rec above 103%</v>
          </cell>
          <cell r="J46">
            <v>998799</v>
          </cell>
          <cell r="K46" t="str">
            <v>kVARh del &amp; rec bet. 097% to 103%</v>
          </cell>
          <cell r="L46">
            <v>994504</v>
          </cell>
          <cell r="M46" t="str">
            <v>kVARh del &amp; rec below 097%</v>
          </cell>
          <cell r="N46">
            <v>8887</v>
          </cell>
          <cell r="O46">
            <v>0</v>
          </cell>
        </row>
        <row r="47">
          <cell r="A47">
            <v>4864855</v>
          </cell>
          <cell r="B47" t="str">
            <v>06/01/2025 12:53:53</v>
          </cell>
          <cell r="C47" t="str">
            <v>DTL60774</v>
          </cell>
          <cell r="D47" t="str">
            <v>M+</v>
          </cell>
          <cell r="E47">
            <v>6</v>
          </cell>
          <cell r="F47" t="str">
            <v>01/01/2025</v>
          </cell>
          <cell r="G47" t="str">
            <v>Cum.kWh net</v>
          </cell>
          <cell r="H47">
            <v>644048</v>
          </cell>
          <cell r="I47" t="str">
            <v>kVARh del &amp; rec above 103%</v>
          </cell>
          <cell r="J47">
            <v>993106</v>
          </cell>
          <cell r="K47" t="str">
            <v>kVARh del &amp; rec bet. 097% to 103%</v>
          </cell>
          <cell r="L47">
            <v>992010</v>
          </cell>
          <cell r="M47" t="str">
            <v>kVARh del &amp; rec below 097%</v>
          </cell>
          <cell r="N47">
            <v>998660</v>
          </cell>
          <cell r="O47">
            <v>0</v>
          </cell>
        </row>
        <row r="48">
          <cell r="A48">
            <v>4864856</v>
          </cell>
          <cell r="B48" t="str">
            <v>07/01/2025 15:24:02</v>
          </cell>
          <cell r="C48" t="str">
            <v>DTL60774</v>
          </cell>
          <cell r="D48" t="str">
            <v>M+</v>
          </cell>
          <cell r="E48">
            <v>7</v>
          </cell>
          <cell r="F48" t="str">
            <v>01/01/2025</v>
          </cell>
          <cell r="G48" t="str">
            <v>Cum.kWh net</v>
          </cell>
          <cell r="H48">
            <v>991045</v>
          </cell>
          <cell r="I48" t="str">
            <v>kVARh del &amp; rec above 103%</v>
          </cell>
          <cell r="J48">
            <v>990996</v>
          </cell>
          <cell r="K48" t="str">
            <v>kVARh del &amp; rec bet. 097% to 103%</v>
          </cell>
          <cell r="L48">
            <v>8462</v>
          </cell>
          <cell r="M48" t="str">
            <v>kVARh del &amp; rec below 097%</v>
          </cell>
          <cell r="N48">
            <v>999809</v>
          </cell>
          <cell r="O48">
            <v>0</v>
          </cell>
        </row>
        <row r="49">
          <cell r="A49">
            <v>4864859</v>
          </cell>
          <cell r="B49" t="str">
            <v>06/01/2025 11:36:14</v>
          </cell>
          <cell r="C49" t="str">
            <v>DTL</v>
          </cell>
          <cell r="D49" t="str">
            <v>M+</v>
          </cell>
          <cell r="E49">
            <v>6</v>
          </cell>
          <cell r="F49" t="str">
            <v>01/01/2025</v>
          </cell>
          <cell r="G49" t="str">
            <v>Cum.kWh net</v>
          </cell>
          <cell r="H49">
            <v>72559</v>
          </cell>
          <cell r="I49" t="str">
            <v>kVARh del &amp; rec above 103%</v>
          </cell>
          <cell r="J49">
            <v>992464</v>
          </cell>
          <cell r="K49" t="str">
            <v>kVARh del &amp; rec bet. 097% to 103%</v>
          </cell>
          <cell r="L49">
            <v>993653</v>
          </cell>
          <cell r="M49" t="str">
            <v>kVARh del &amp; rec below 097%</v>
          </cell>
          <cell r="N49">
            <v>999281</v>
          </cell>
          <cell r="O49">
            <v>0</v>
          </cell>
        </row>
        <row r="50">
          <cell r="A50">
            <v>4864860</v>
          </cell>
          <cell r="B50" t="str">
            <v>06/01/2025 15:08:53</v>
          </cell>
          <cell r="C50" t="str">
            <v>DTL60774</v>
          </cell>
          <cell r="D50" t="str">
            <v>M+</v>
          </cell>
          <cell r="E50">
            <v>6</v>
          </cell>
          <cell r="F50" t="str">
            <v>01/01/2025</v>
          </cell>
          <cell r="G50" t="str">
            <v>Cum.kWh net</v>
          </cell>
          <cell r="H50">
            <v>739458</v>
          </cell>
          <cell r="I50" t="str">
            <v>kVARh del &amp; rec above 103%</v>
          </cell>
          <cell r="J50">
            <v>11540</v>
          </cell>
          <cell r="K50" t="str">
            <v>kVARh del &amp; rec bet. 097% to 103%</v>
          </cell>
          <cell r="L50">
            <v>156153</v>
          </cell>
          <cell r="M50" t="str">
            <v>kVARh del &amp; rec below 097%</v>
          </cell>
          <cell r="N50">
            <v>33777</v>
          </cell>
          <cell r="O50">
            <v>0</v>
          </cell>
        </row>
        <row r="51">
          <cell r="A51">
            <v>4864861</v>
          </cell>
          <cell r="B51" t="str">
            <v>02/01/2025 12:05:09</v>
          </cell>
          <cell r="C51" t="str">
            <v>DTL60774</v>
          </cell>
          <cell r="D51" t="str">
            <v>M+</v>
          </cell>
          <cell r="E51">
            <v>2</v>
          </cell>
          <cell r="F51" t="str">
            <v>01/01/2025</v>
          </cell>
          <cell r="G51" t="str">
            <v>Cum.kWh net</v>
          </cell>
          <cell r="H51">
            <v>7283</v>
          </cell>
          <cell r="I51" t="str">
            <v>kVARh del &amp; rec above 103%</v>
          </cell>
          <cell r="J51">
            <v>999830</v>
          </cell>
          <cell r="K51" t="str">
            <v>kVARh del &amp; rec bet. 097% to 103%</v>
          </cell>
          <cell r="L51">
            <v>999581</v>
          </cell>
          <cell r="M51" t="str">
            <v>kVARh del &amp; rec below 097%</v>
          </cell>
          <cell r="N51">
            <v>999999</v>
          </cell>
          <cell r="O51">
            <v>0</v>
          </cell>
        </row>
        <row r="52">
          <cell r="A52">
            <v>4864861</v>
          </cell>
          <cell r="B52" t="str">
            <v>08/01/2025 12:43:02</v>
          </cell>
          <cell r="C52" t="str">
            <v>DTL60774</v>
          </cell>
          <cell r="D52" t="str">
            <v>M+</v>
          </cell>
          <cell r="E52">
            <v>8</v>
          </cell>
          <cell r="F52" t="str">
            <v>01/01/2025</v>
          </cell>
          <cell r="G52" t="str">
            <v>Cum.kWh net</v>
          </cell>
          <cell r="H52">
            <v>7283</v>
          </cell>
          <cell r="I52" t="str">
            <v>kVARh del &amp; rec above 103%</v>
          </cell>
          <cell r="J52">
            <v>999830</v>
          </cell>
          <cell r="K52" t="str">
            <v>kVARh del &amp; rec bet. 097% to 103%</v>
          </cell>
          <cell r="L52">
            <v>999581</v>
          </cell>
          <cell r="M52" t="str">
            <v>kVARh del &amp; rec below 097%</v>
          </cell>
          <cell r="N52">
            <v>999999</v>
          </cell>
          <cell r="O52">
            <v>0</v>
          </cell>
        </row>
        <row r="53">
          <cell r="A53">
            <v>4864863</v>
          </cell>
          <cell r="B53" t="str">
            <v>06/01/2025 12:44:14</v>
          </cell>
          <cell r="C53" t="str">
            <v>DTL60774</v>
          </cell>
          <cell r="D53" t="str">
            <v>M+</v>
          </cell>
          <cell r="E53">
            <v>6</v>
          </cell>
          <cell r="F53" t="str">
            <v>01/01/2025</v>
          </cell>
          <cell r="G53" t="str">
            <v>Cum.kWh net</v>
          </cell>
          <cell r="H53">
            <v>276370</v>
          </cell>
          <cell r="I53" t="str">
            <v>kVARh del &amp; rec above 103%</v>
          </cell>
          <cell r="J53">
            <v>996582</v>
          </cell>
          <cell r="K53" t="str">
            <v>kVARh del &amp; rec bet. 097% to 103%</v>
          </cell>
          <cell r="L53">
            <v>997431</v>
          </cell>
          <cell r="M53" t="str">
            <v>kVARh del &amp; rec below 097%</v>
          </cell>
          <cell r="N53">
            <v>997344</v>
          </cell>
          <cell r="O53">
            <v>0</v>
          </cell>
        </row>
        <row r="54">
          <cell r="A54">
            <v>4864865</v>
          </cell>
          <cell r="B54" t="str">
            <v>06/01/2025 16:39:28</v>
          </cell>
          <cell r="C54" t="str">
            <v>DTL60774</v>
          </cell>
          <cell r="D54" t="str">
            <v>M+</v>
          </cell>
          <cell r="E54">
            <v>6</v>
          </cell>
          <cell r="F54" t="str">
            <v>01/01/2025</v>
          </cell>
          <cell r="G54" t="str">
            <v>Cum.kWh net</v>
          </cell>
          <cell r="H54">
            <v>915947</v>
          </cell>
          <cell r="I54" t="str">
            <v>kVARh del &amp; rec above 103%</v>
          </cell>
          <cell r="J54">
            <v>999961</v>
          </cell>
          <cell r="K54" t="str">
            <v>kVARh del &amp; rec bet. 097% to 103%</v>
          </cell>
          <cell r="L54">
            <v>996964</v>
          </cell>
          <cell r="M54" t="str">
            <v>kVARh del &amp; rec below 097%</v>
          </cell>
          <cell r="N54">
            <v>999831</v>
          </cell>
          <cell r="O54">
            <v>0</v>
          </cell>
        </row>
        <row r="55">
          <cell r="A55">
            <v>4864867</v>
          </cell>
          <cell r="B55" t="str">
            <v>06/01/2025 15:58:07</v>
          </cell>
          <cell r="C55" t="str">
            <v>DTL</v>
          </cell>
          <cell r="D55" t="str">
            <v>M+</v>
          </cell>
          <cell r="E55">
            <v>6</v>
          </cell>
          <cell r="F55" t="str">
            <v>01/01/2025</v>
          </cell>
          <cell r="G55" t="str">
            <v>Cum.kWh net</v>
          </cell>
          <cell r="H55">
            <v>784296</v>
          </cell>
          <cell r="I55" t="str">
            <v>kVARh del &amp; rec above 103%</v>
          </cell>
          <cell r="J55">
            <v>676</v>
          </cell>
          <cell r="K55" t="str">
            <v>kVARh del &amp; rec bet. 097% to 103%</v>
          </cell>
          <cell r="L55">
            <v>990246</v>
          </cell>
          <cell r="M55" t="str">
            <v>kVARh del &amp; rec below 097%</v>
          </cell>
          <cell r="N55">
            <v>999459</v>
          </cell>
          <cell r="O55">
            <v>0</v>
          </cell>
        </row>
        <row r="56">
          <cell r="A56">
            <v>4864870</v>
          </cell>
          <cell r="B56" t="str">
            <v>06/01/2025 15:40:29</v>
          </cell>
          <cell r="C56" t="str">
            <v>DTL60774</v>
          </cell>
          <cell r="D56" t="str">
            <v>M+</v>
          </cell>
          <cell r="E56">
            <v>6</v>
          </cell>
          <cell r="F56" t="str">
            <v>01/01/2025</v>
          </cell>
          <cell r="G56" t="str">
            <v>Cum.kWh net</v>
          </cell>
          <cell r="H56">
            <v>415329</v>
          </cell>
          <cell r="I56" t="str">
            <v>kVARh del &amp; rec above 103%</v>
          </cell>
          <cell r="J56">
            <v>997502</v>
          </cell>
          <cell r="K56" t="str">
            <v>kVARh del &amp; rec bet. 097% to 103%</v>
          </cell>
          <cell r="L56">
            <v>995941</v>
          </cell>
          <cell r="M56" t="str">
            <v>kVARh del &amp; rec below 097%</v>
          </cell>
          <cell r="N56">
            <v>1220</v>
          </cell>
          <cell r="O56">
            <v>0</v>
          </cell>
        </row>
        <row r="57">
          <cell r="A57">
            <v>4864871</v>
          </cell>
          <cell r="B57" t="str">
            <v>06/01/2025 12:54:19</v>
          </cell>
          <cell r="C57" t="str">
            <v>DTL60774</v>
          </cell>
          <cell r="D57" t="str">
            <v>M+</v>
          </cell>
          <cell r="E57">
            <v>6</v>
          </cell>
          <cell r="F57" t="str">
            <v>01/01/2025</v>
          </cell>
          <cell r="G57" t="str">
            <v>Cum.kWh net</v>
          </cell>
          <cell r="H57">
            <v>5104</v>
          </cell>
          <cell r="I57" t="str">
            <v>kVARh del &amp; rec above 103%</v>
          </cell>
          <cell r="J57">
            <v>1227</v>
          </cell>
          <cell r="K57" t="str">
            <v>kVARh del &amp; rec bet. 097% to 103%</v>
          </cell>
          <cell r="L57">
            <v>6068</v>
          </cell>
          <cell r="M57" t="str">
            <v>kVARh del &amp; rec below 097%</v>
          </cell>
          <cell r="N57">
            <v>475</v>
          </cell>
          <cell r="O57">
            <v>0</v>
          </cell>
        </row>
        <row r="58">
          <cell r="A58">
            <v>4864872</v>
          </cell>
          <cell r="B58" t="str">
            <v>08/01/2025 12:56:20</v>
          </cell>
          <cell r="C58" t="str">
            <v>DTL60774</v>
          </cell>
          <cell r="D58" t="str">
            <v>M+</v>
          </cell>
          <cell r="E58">
            <v>8</v>
          </cell>
          <cell r="F58" t="str">
            <v>01/01/2025</v>
          </cell>
          <cell r="G58" t="str">
            <v>Cum.kWh net</v>
          </cell>
          <cell r="H58">
            <v>243341</v>
          </cell>
          <cell r="I58" t="str">
            <v>kVARh del &amp; rec above 103%</v>
          </cell>
          <cell r="J58">
            <v>993018</v>
          </cell>
          <cell r="K58" t="str">
            <v>kVARh del &amp; rec bet. 097% to 103%</v>
          </cell>
          <cell r="L58">
            <v>991051</v>
          </cell>
          <cell r="M58" t="str">
            <v>kVARh del &amp; rec below 097%</v>
          </cell>
          <cell r="N58">
            <v>999118</v>
          </cell>
          <cell r="O58">
            <v>0</v>
          </cell>
        </row>
        <row r="59">
          <cell r="A59">
            <v>4864873</v>
          </cell>
          <cell r="B59" t="str">
            <v>06/01/2025 12:01:28</v>
          </cell>
          <cell r="C59" t="str">
            <v>DTL60774</v>
          </cell>
          <cell r="D59" t="str">
            <v>M+</v>
          </cell>
          <cell r="E59">
            <v>6</v>
          </cell>
          <cell r="F59" t="str">
            <v>01/01/2025</v>
          </cell>
          <cell r="G59" t="str">
            <v>Cum.kWh net</v>
          </cell>
          <cell r="H59">
            <v>100477</v>
          </cell>
          <cell r="I59" t="str">
            <v>kVARh del &amp; rec above 103%</v>
          </cell>
          <cell r="J59">
            <v>925</v>
          </cell>
          <cell r="K59" t="str">
            <v>kVARh del &amp; rec bet. 097% to 103%</v>
          </cell>
          <cell r="L59">
            <v>11245</v>
          </cell>
          <cell r="M59" t="str">
            <v>kVARh del &amp; rec below 097%</v>
          </cell>
          <cell r="N59">
            <v>1514</v>
          </cell>
          <cell r="O59">
            <v>0</v>
          </cell>
        </row>
        <row r="60">
          <cell r="A60">
            <v>4864877</v>
          </cell>
          <cell r="B60" t="str">
            <v>07/01/2025 14:48:57</v>
          </cell>
          <cell r="C60" t="str">
            <v>DTL60774</v>
          </cell>
          <cell r="D60" t="str">
            <v>M+</v>
          </cell>
          <cell r="E60">
            <v>7</v>
          </cell>
          <cell r="F60" t="str">
            <v>01/01/2025</v>
          </cell>
          <cell r="G60" t="str">
            <v>Cum.kWh net</v>
          </cell>
          <cell r="H60">
            <v>178054</v>
          </cell>
          <cell r="I60" t="str">
            <v>kVARh del &amp; rec above 103%</v>
          </cell>
          <cell r="J60">
            <v>992692</v>
          </cell>
          <cell r="K60" t="str">
            <v>kVARh del &amp; rec bet. 097% to 103%</v>
          </cell>
          <cell r="L60">
            <v>983932</v>
          </cell>
          <cell r="M60" t="str">
            <v>kVARh del &amp; rec below 097%</v>
          </cell>
          <cell r="N60">
            <v>3343</v>
          </cell>
          <cell r="O60">
            <v>0</v>
          </cell>
        </row>
        <row r="61">
          <cell r="A61">
            <v>4864878</v>
          </cell>
          <cell r="B61" t="str">
            <v>07/01/2025 11:52:01</v>
          </cell>
          <cell r="C61" t="str">
            <v>DTL60774</v>
          </cell>
          <cell r="D61" t="str">
            <v>M+</v>
          </cell>
          <cell r="E61">
            <v>7</v>
          </cell>
          <cell r="F61" t="str">
            <v>01/01/2025</v>
          </cell>
          <cell r="G61" t="str">
            <v>Cum.kWh net</v>
          </cell>
          <cell r="H61">
            <v>301958</v>
          </cell>
          <cell r="I61" t="str">
            <v>kVARh del &amp; rec above 103%</v>
          </cell>
          <cell r="J61">
            <v>996718</v>
          </cell>
          <cell r="K61" t="str">
            <v>kVARh del &amp; rec bet. 097% to 103%</v>
          </cell>
          <cell r="L61">
            <v>975165</v>
          </cell>
          <cell r="M61" t="str">
            <v>kVARh del &amp; rec below 097%</v>
          </cell>
          <cell r="N61">
            <v>985388</v>
          </cell>
          <cell r="O61">
            <v>0</v>
          </cell>
        </row>
        <row r="62">
          <cell r="A62">
            <v>4864880</v>
          </cell>
          <cell r="B62" t="str">
            <v>06/01/2025 15:02:49</v>
          </cell>
          <cell r="C62" t="str">
            <v>DTL60774</v>
          </cell>
          <cell r="D62" t="str">
            <v>M+</v>
          </cell>
          <cell r="E62">
            <v>6</v>
          </cell>
          <cell r="F62" t="str">
            <v>01/01/2025</v>
          </cell>
          <cell r="G62" t="str">
            <v>Cum.kWh net</v>
          </cell>
          <cell r="H62">
            <v>450196</v>
          </cell>
          <cell r="I62" t="str">
            <v>kVARh del &amp; rec above 103%</v>
          </cell>
          <cell r="J62">
            <v>1923</v>
          </cell>
          <cell r="K62" t="str">
            <v>kVARh del &amp; rec bet. 097% to 103%</v>
          </cell>
          <cell r="L62">
            <v>59786</v>
          </cell>
          <cell r="M62" t="str">
            <v>kVARh del &amp; rec below 097%</v>
          </cell>
          <cell r="N62">
            <v>19472</v>
          </cell>
          <cell r="O62">
            <v>0</v>
          </cell>
        </row>
        <row r="63">
          <cell r="A63">
            <v>4864882</v>
          </cell>
          <cell r="B63" t="str">
            <v>07/01/2025 14:27:59</v>
          </cell>
          <cell r="C63" t="str">
            <v>DTL60774</v>
          </cell>
          <cell r="D63" t="str">
            <v>M+</v>
          </cell>
          <cell r="E63">
            <v>7</v>
          </cell>
          <cell r="F63" t="str">
            <v>01/01/2025</v>
          </cell>
          <cell r="G63" t="str">
            <v>Cum.kWh net</v>
          </cell>
          <cell r="H63">
            <v>792575</v>
          </cell>
          <cell r="I63" t="str">
            <v>kVARh del &amp; rec above 103%</v>
          </cell>
          <cell r="J63">
            <v>7284</v>
          </cell>
          <cell r="K63" t="str">
            <v>kVARh del &amp; rec bet. 097% to 103%</v>
          </cell>
          <cell r="L63">
            <v>80603</v>
          </cell>
          <cell r="M63" t="str">
            <v>kVARh del &amp; rec below 097%</v>
          </cell>
          <cell r="N63">
            <v>7284</v>
          </cell>
          <cell r="O63">
            <v>0</v>
          </cell>
        </row>
        <row r="64">
          <cell r="A64">
            <v>4864883</v>
          </cell>
          <cell r="B64" t="str">
            <v>06/01/2025 12:49:56</v>
          </cell>
          <cell r="C64" t="str">
            <v>DTL60774</v>
          </cell>
          <cell r="D64" t="str">
            <v>M+</v>
          </cell>
          <cell r="E64">
            <v>6</v>
          </cell>
          <cell r="F64" t="str">
            <v>01/01/2025</v>
          </cell>
          <cell r="G64" t="str">
            <v>Cum.kWh net</v>
          </cell>
          <cell r="H64">
            <v>64684</v>
          </cell>
          <cell r="I64" t="str">
            <v>kVARh del &amp; rec above 103%</v>
          </cell>
          <cell r="J64">
            <v>262</v>
          </cell>
          <cell r="K64" t="str">
            <v>kVARh del &amp; rec bet. 097% to 103%</v>
          </cell>
          <cell r="L64">
            <v>45266</v>
          </cell>
          <cell r="M64" t="str">
            <v>kVARh del &amp; rec below 097%</v>
          </cell>
          <cell r="N64">
            <v>15921</v>
          </cell>
          <cell r="O64">
            <v>0</v>
          </cell>
        </row>
        <row r="65">
          <cell r="A65">
            <v>4864884</v>
          </cell>
          <cell r="B65" t="str">
            <v>06/01/2025 10:50:18</v>
          </cell>
          <cell r="C65" t="str">
            <v>DTL60774</v>
          </cell>
          <cell r="D65" t="str">
            <v>M+</v>
          </cell>
          <cell r="E65">
            <v>6</v>
          </cell>
          <cell r="F65" t="str">
            <v>01/01/2025</v>
          </cell>
          <cell r="G65" t="str">
            <v>Cum.kWh net</v>
          </cell>
          <cell r="H65">
            <v>797372</v>
          </cell>
          <cell r="I65" t="str">
            <v>kVARh del &amp; rec above 103%</v>
          </cell>
          <cell r="J65">
            <v>994614</v>
          </cell>
          <cell r="K65" t="str">
            <v>kVARh del &amp; rec bet. 097% to 103%</v>
          </cell>
          <cell r="L65">
            <v>960275</v>
          </cell>
          <cell r="M65" t="str">
            <v>kVARh del &amp; rec below 097%</v>
          </cell>
          <cell r="N65">
            <v>994031</v>
          </cell>
          <cell r="O65">
            <v>0</v>
          </cell>
        </row>
        <row r="66">
          <cell r="A66">
            <v>4864885</v>
          </cell>
          <cell r="B66" t="str">
            <v>06/01/2025 14:06:03</v>
          </cell>
          <cell r="C66" t="str">
            <v>DTL60774</v>
          </cell>
          <cell r="D66" t="str">
            <v>M+</v>
          </cell>
          <cell r="E66">
            <v>6</v>
          </cell>
          <cell r="F66" t="str">
            <v>01/01/2025</v>
          </cell>
          <cell r="G66" t="str">
            <v>Cum.kWh net</v>
          </cell>
          <cell r="H66">
            <v>99939</v>
          </cell>
          <cell r="I66" t="str">
            <v>kVARh del &amp; rec above 103%</v>
          </cell>
          <cell r="J66">
            <v>989171</v>
          </cell>
          <cell r="K66" t="str">
            <v>kVARh del &amp; rec bet. 097% to 103%</v>
          </cell>
          <cell r="L66">
            <v>980339</v>
          </cell>
          <cell r="M66" t="str">
            <v>kVARh del &amp; rec below 097%</v>
          </cell>
          <cell r="N66">
            <v>617</v>
          </cell>
          <cell r="O66">
            <v>0</v>
          </cell>
        </row>
        <row r="67">
          <cell r="A67">
            <v>4864887</v>
          </cell>
          <cell r="B67" t="str">
            <v>07/01/2025 12:49:56</v>
          </cell>
          <cell r="C67" t="str">
            <v>DTL60774</v>
          </cell>
          <cell r="D67" t="str">
            <v>M+</v>
          </cell>
          <cell r="E67">
            <v>7</v>
          </cell>
          <cell r="F67" t="str">
            <v>01/01/2025</v>
          </cell>
          <cell r="G67" t="str">
            <v>Cum.kWh net</v>
          </cell>
          <cell r="H67">
            <v>227993</v>
          </cell>
          <cell r="I67" t="str">
            <v>kVARh del &amp; rec above 103%</v>
          </cell>
          <cell r="J67">
            <v>998129</v>
          </cell>
          <cell r="K67" t="str">
            <v>kVARh del &amp; rec bet. 097% to 103%</v>
          </cell>
          <cell r="L67">
            <v>982071</v>
          </cell>
          <cell r="M67" t="str">
            <v>kVARh del &amp; rec below 097%</v>
          </cell>
          <cell r="N67">
            <v>995091</v>
          </cell>
          <cell r="O67">
            <v>0</v>
          </cell>
        </row>
        <row r="68">
          <cell r="A68">
            <v>4864889</v>
          </cell>
          <cell r="B68" t="str">
            <v>06/01/2025 11:24:43</v>
          </cell>
          <cell r="C68" t="str">
            <v>DTL60774</v>
          </cell>
          <cell r="D68" t="str">
            <v>M+</v>
          </cell>
          <cell r="E68">
            <v>6</v>
          </cell>
          <cell r="F68" t="str">
            <v>01/01/2025</v>
          </cell>
          <cell r="G68" t="str">
            <v>Cum.kWh net</v>
          </cell>
          <cell r="H68">
            <v>177317</v>
          </cell>
          <cell r="I68" t="str">
            <v>kVARh del &amp; rec above 103%</v>
          </cell>
          <cell r="J68">
            <v>993081</v>
          </cell>
          <cell r="K68" t="str">
            <v>kVARh del &amp; rec bet. 097% to 103%</v>
          </cell>
          <cell r="L68">
            <v>970679</v>
          </cell>
          <cell r="M68" t="str">
            <v>kVARh del &amp; rec below 097%</v>
          </cell>
          <cell r="N68">
            <v>993898</v>
          </cell>
          <cell r="O68">
            <v>0</v>
          </cell>
        </row>
        <row r="69">
          <cell r="A69">
            <v>4864891</v>
          </cell>
          <cell r="B69" t="str">
            <v>07/01/2025 10:39:38</v>
          </cell>
          <cell r="C69" t="str">
            <v>DTL60774</v>
          </cell>
          <cell r="D69" t="str">
            <v>M+</v>
          </cell>
          <cell r="E69">
            <v>7</v>
          </cell>
          <cell r="F69" t="str">
            <v>01/01/2025</v>
          </cell>
          <cell r="G69" t="str">
            <v>Cum.kWh net</v>
          </cell>
          <cell r="H69">
            <v>622467</v>
          </cell>
          <cell r="I69" t="str">
            <v>kVARh del &amp; rec above 103%</v>
          </cell>
          <cell r="J69">
            <v>998563</v>
          </cell>
          <cell r="K69" t="str">
            <v>kVARh del &amp; rec bet. 097% to 103%</v>
          </cell>
          <cell r="L69">
            <v>961700</v>
          </cell>
          <cell r="M69" t="str">
            <v>kVARh del &amp; rec below 097%</v>
          </cell>
          <cell r="N69">
            <v>993039</v>
          </cell>
          <cell r="O69">
            <v>0</v>
          </cell>
        </row>
        <row r="70">
          <cell r="A70">
            <v>4864892</v>
          </cell>
          <cell r="B70" t="str">
            <v>06/01/2025 11:20:19</v>
          </cell>
          <cell r="C70" t="str">
            <v>DTL60774</v>
          </cell>
          <cell r="D70" t="str">
            <v>M+</v>
          </cell>
          <cell r="E70">
            <v>6</v>
          </cell>
          <cell r="F70" t="str">
            <v>01/01/2025</v>
          </cell>
          <cell r="G70" t="str">
            <v>Cum.kWh net</v>
          </cell>
          <cell r="H70">
            <v>812067</v>
          </cell>
          <cell r="I70" t="str">
            <v>kVARh del &amp; rec above 103%</v>
          </cell>
          <cell r="J70">
            <v>21697</v>
          </cell>
          <cell r="K70" t="str">
            <v>kVARh del &amp; rec bet. 097% to 103%</v>
          </cell>
          <cell r="L70">
            <v>40778</v>
          </cell>
          <cell r="M70" t="str">
            <v>kVARh del &amp; rec below 097%</v>
          </cell>
          <cell r="N70">
            <v>2946</v>
          </cell>
          <cell r="O70">
            <v>0</v>
          </cell>
        </row>
        <row r="71">
          <cell r="A71">
            <v>4864893</v>
          </cell>
          <cell r="B71" t="str">
            <v>08/01/2025 11:08:03</v>
          </cell>
          <cell r="C71" t="str">
            <v>DTL60774</v>
          </cell>
          <cell r="D71" t="str">
            <v>M+</v>
          </cell>
          <cell r="E71">
            <v>8</v>
          </cell>
          <cell r="F71" t="str">
            <v>01/01/2025</v>
          </cell>
          <cell r="G71" t="str">
            <v>Cum.kWh net</v>
          </cell>
          <cell r="H71">
            <v>201628</v>
          </cell>
          <cell r="I71" t="str">
            <v>kVARh del &amp; rec above 103%</v>
          </cell>
          <cell r="J71">
            <v>992093</v>
          </cell>
          <cell r="K71" t="str">
            <v>kVARh del &amp; rec bet. 097% to 103%</v>
          </cell>
          <cell r="L71">
            <v>966915</v>
          </cell>
          <cell r="M71" t="str">
            <v>kVARh del &amp; rec below 097%</v>
          </cell>
          <cell r="N71">
            <v>998768</v>
          </cell>
          <cell r="O71">
            <v>0</v>
          </cell>
        </row>
        <row r="72">
          <cell r="A72">
            <v>4864894</v>
          </cell>
          <cell r="B72" t="str">
            <v>06/01/2025 15:07:05</v>
          </cell>
          <cell r="C72" t="str">
            <v>DTL</v>
          </cell>
          <cell r="D72" t="str">
            <v>M+</v>
          </cell>
          <cell r="E72">
            <v>6</v>
          </cell>
          <cell r="F72" t="str">
            <v>01/01/2025</v>
          </cell>
          <cell r="G72" t="str">
            <v>Cum.kWh net</v>
          </cell>
          <cell r="H72">
            <v>205923</v>
          </cell>
          <cell r="I72" t="str">
            <v>kVARh del &amp; rec above 103%</v>
          </cell>
          <cell r="J72">
            <v>999268</v>
          </cell>
          <cell r="K72" t="str">
            <v>kVARh del &amp; rec bet. 097% to 103%</v>
          </cell>
          <cell r="L72">
            <v>997788</v>
          </cell>
          <cell r="M72" t="str">
            <v>kVARh del &amp; rec below 097%</v>
          </cell>
          <cell r="N72">
            <v>1541</v>
          </cell>
          <cell r="O72">
            <v>0</v>
          </cell>
        </row>
        <row r="73">
          <cell r="A73">
            <v>4864895</v>
          </cell>
          <cell r="B73" t="str">
            <v>06/01/2025 11:59:52</v>
          </cell>
          <cell r="C73" t="str">
            <v>DTL60774</v>
          </cell>
          <cell r="D73" t="str">
            <v>M+</v>
          </cell>
          <cell r="E73">
            <v>6</v>
          </cell>
          <cell r="F73" t="str">
            <v>01/01/2025</v>
          </cell>
          <cell r="G73" t="str">
            <v>Cum.kWh net</v>
          </cell>
          <cell r="H73">
            <v>187180</v>
          </cell>
          <cell r="I73" t="str">
            <v>kVARh del &amp; rec above 103%</v>
          </cell>
          <cell r="J73">
            <v>994319</v>
          </cell>
          <cell r="K73" t="str">
            <v>kVARh del &amp; rec bet. 097% to 103%</v>
          </cell>
          <cell r="L73">
            <v>16145</v>
          </cell>
          <cell r="M73" t="str">
            <v>kVARh del &amp; rec below 097%</v>
          </cell>
          <cell r="N73">
            <v>6882</v>
          </cell>
          <cell r="O73">
            <v>0</v>
          </cell>
        </row>
        <row r="74">
          <cell r="A74">
            <v>4864896</v>
          </cell>
          <cell r="B74" t="str">
            <v>06/01/2025 12:53:25</v>
          </cell>
          <cell r="C74" t="str">
            <v>DTL60774</v>
          </cell>
          <cell r="D74" t="str">
            <v>M+</v>
          </cell>
          <cell r="E74">
            <v>6</v>
          </cell>
          <cell r="F74" t="str">
            <v>01/01/2025</v>
          </cell>
          <cell r="G74" t="str">
            <v>Cum.kWh net</v>
          </cell>
          <cell r="H74">
            <v>763289</v>
          </cell>
          <cell r="I74" t="str">
            <v>kVARh del &amp; rec above 103%</v>
          </cell>
          <cell r="J74">
            <v>183</v>
          </cell>
          <cell r="K74" t="str">
            <v>kVARh del &amp; rec bet. 097% to 103%</v>
          </cell>
          <cell r="L74">
            <v>13936</v>
          </cell>
          <cell r="M74" t="str">
            <v>kVARh del &amp; rec below 097%</v>
          </cell>
          <cell r="N74">
            <v>2759</v>
          </cell>
          <cell r="O74">
            <v>0</v>
          </cell>
        </row>
        <row r="75">
          <cell r="A75">
            <v>4864897</v>
          </cell>
          <cell r="B75" t="str">
            <v>06/01/2025 12:30:14</v>
          </cell>
          <cell r="C75" t="str">
            <v>DTL60774</v>
          </cell>
          <cell r="D75" t="str">
            <v>M+</v>
          </cell>
          <cell r="E75">
            <v>6</v>
          </cell>
          <cell r="F75" t="str">
            <v>01/01/2025</v>
          </cell>
          <cell r="G75" t="str">
            <v>Cum.kWh net</v>
          </cell>
          <cell r="H75">
            <v>207166</v>
          </cell>
          <cell r="I75" t="str">
            <v>kVARh del &amp; rec above 103%</v>
          </cell>
          <cell r="J75">
            <v>981816</v>
          </cell>
          <cell r="K75" t="str">
            <v>kVARh del &amp; rec bet. 097% to 103%</v>
          </cell>
          <cell r="L75">
            <v>981474</v>
          </cell>
          <cell r="M75" t="str">
            <v>kVARh del &amp; rec below 097%</v>
          </cell>
          <cell r="N75">
            <v>505</v>
          </cell>
          <cell r="O75">
            <v>0</v>
          </cell>
        </row>
        <row r="76">
          <cell r="A76">
            <v>4864900</v>
          </cell>
          <cell r="B76" t="str">
            <v>06/01/2025 12:47:32</v>
          </cell>
          <cell r="C76" t="str">
            <v>DTL60774</v>
          </cell>
          <cell r="D76" t="str">
            <v>M+</v>
          </cell>
          <cell r="E76">
            <v>6</v>
          </cell>
          <cell r="F76" t="str">
            <v>01/01/2025</v>
          </cell>
          <cell r="G76" t="str">
            <v>Cum.kWh net</v>
          </cell>
          <cell r="H76">
            <v>856466</v>
          </cell>
          <cell r="I76" t="str">
            <v>kVARh del &amp; rec above 103%</v>
          </cell>
          <cell r="J76">
            <v>764</v>
          </cell>
          <cell r="K76" t="str">
            <v>kVARh del &amp; rec bet. 097% to 103%</v>
          </cell>
          <cell r="L76">
            <v>5778</v>
          </cell>
          <cell r="M76" t="str">
            <v>kVARh del &amp; rec below 097%</v>
          </cell>
          <cell r="N76">
            <v>509</v>
          </cell>
          <cell r="O76">
            <v>0</v>
          </cell>
        </row>
        <row r="77">
          <cell r="A77">
            <v>4864901</v>
          </cell>
          <cell r="B77" t="str">
            <v>07/01/2025 14:27:01</v>
          </cell>
          <cell r="C77" t="str">
            <v>DTL60774</v>
          </cell>
          <cell r="D77" t="str">
            <v>M+</v>
          </cell>
          <cell r="E77">
            <v>7</v>
          </cell>
          <cell r="F77" t="str">
            <v>01/01/2025</v>
          </cell>
          <cell r="G77" t="str">
            <v>Cum.kWh net</v>
          </cell>
          <cell r="H77">
            <v>276911</v>
          </cell>
          <cell r="I77" t="str">
            <v>kVARh del &amp; rec above 103%</v>
          </cell>
          <cell r="J77">
            <v>985445</v>
          </cell>
          <cell r="K77" t="str">
            <v>kVARh del &amp; rec bet. 097% to 103%</v>
          </cell>
          <cell r="L77">
            <v>336</v>
          </cell>
          <cell r="M77" t="str">
            <v>kVARh del &amp; rec below 097%</v>
          </cell>
          <cell r="N77">
            <v>1641</v>
          </cell>
          <cell r="O77">
            <v>0</v>
          </cell>
        </row>
        <row r="78">
          <cell r="A78">
            <v>4864902</v>
          </cell>
          <cell r="B78" t="str">
            <v>08/01/2025 13:13:31</v>
          </cell>
          <cell r="C78" t="str">
            <v>DTL60774</v>
          </cell>
          <cell r="D78" t="str">
            <v>M+</v>
          </cell>
          <cell r="E78">
            <v>8</v>
          </cell>
          <cell r="F78" t="str">
            <v>01/01/2025</v>
          </cell>
          <cell r="G78" t="str">
            <v>Cum.kWh net</v>
          </cell>
          <cell r="H78">
            <v>124884</v>
          </cell>
          <cell r="I78" t="str">
            <v>kVARh del &amp; rec above 103%</v>
          </cell>
          <cell r="J78">
            <v>996067</v>
          </cell>
          <cell r="K78" t="str">
            <v>kVARh del &amp; rec bet. 097% to 103%</v>
          </cell>
          <cell r="L78">
            <v>884203</v>
          </cell>
          <cell r="M78" t="str">
            <v>kVARh del &amp; rec below 097%</v>
          </cell>
          <cell r="N78">
            <v>986100</v>
          </cell>
          <cell r="O78">
            <v>0</v>
          </cell>
        </row>
        <row r="79">
          <cell r="A79">
            <v>4864903</v>
          </cell>
          <cell r="B79" t="str">
            <v>06/01/2025 10:40:23</v>
          </cell>
          <cell r="C79" t="str">
            <v>DTL60774</v>
          </cell>
          <cell r="D79" t="str">
            <v>M+</v>
          </cell>
          <cell r="E79">
            <v>6</v>
          </cell>
          <cell r="F79" t="str">
            <v>01/01/2025</v>
          </cell>
          <cell r="G79" t="str">
            <v>Cum.kWh net</v>
          </cell>
          <cell r="H79">
            <v>907212</v>
          </cell>
          <cell r="I79" t="str">
            <v>kVARh del &amp; rec above 103%</v>
          </cell>
          <cell r="J79">
            <v>57850</v>
          </cell>
          <cell r="K79" t="str">
            <v>kVARh del &amp; rec bet. 097% to 103%</v>
          </cell>
          <cell r="L79">
            <v>15746</v>
          </cell>
          <cell r="M79" t="str">
            <v>kVARh del &amp; rec below 097%</v>
          </cell>
          <cell r="N79">
            <v>801</v>
          </cell>
          <cell r="O79">
            <v>0</v>
          </cell>
        </row>
        <row r="80">
          <cell r="A80">
            <v>4864904</v>
          </cell>
          <cell r="B80" t="str">
            <v>06/01/2025 12:17:06</v>
          </cell>
          <cell r="C80" t="str">
            <v>DTL60774</v>
          </cell>
          <cell r="D80" t="str">
            <v>M+</v>
          </cell>
          <cell r="E80">
            <v>6</v>
          </cell>
          <cell r="F80" t="str">
            <v>01/01/2025</v>
          </cell>
          <cell r="G80" t="str">
            <v>Cum.kWh net</v>
          </cell>
          <cell r="H80">
            <v>768642</v>
          </cell>
          <cell r="I80" t="str">
            <v>kVARh del &amp; rec above 103%</v>
          </cell>
          <cell r="J80">
            <v>8148</v>
          </cell>
          <cell r="K80" t="str">
            <v>kVARh del &amp; rec bet. 097% to 103%</v>
          </cell>
          <cell r="L80">
            <v>975631</v>
          </cell>
          <cell r="M80" t="str">
            <v>kVARh del &amp; rec below 097%</v>
          </cell>
          <cell r="N80">
            <v>998066</v>
          </cell>
          <cell r="O80">
            <v>0</v>
          </cell>
        </row>
        <row r="81">
          <cell r="A81">
            <v>4864905</v>
          </cell>
          <cell r="B81" t="str">
            <v>06/01/2025 11:49:49</v>
          </cell>
          <cell r="C81" t="str">
            <v>DTL60774</v>
          </cell>
          <cell r="D81" t="str">
            <v>M+</v>
          </cell>
          <cell r="E81">
            <v>6</v>
          </cell>
          <cell r="F81" t="str">
            <v>01/01/2025</v>
          </cell>
          <cell r="G81" t="str">
            <v>Cum.kWh net</v>
          </cell>
          <cell r="H81">
            <v>828518</v>
          </cell>
          <cell r="I81" t="str">
            <v>kVARh del &amp; rec above 103%</v>
          </cell>
          <cell r="J81">
            <v>1256</v>
          </cell>
          <cell r="K81" t="str">
            <v>kVARh del &amp; rec bet. 097% to 103%</v>
          </cell>
          <cell r="L81">
            <v>6550</v>
          </cell>
          <cell r="M81" t="str">
            <v>kVARh del &amp; rec below 097%</v>
          </cell>
          <cell r="N81">
            <v>4562</v>
          </cell>
          <cell r="O81">
            <v>0</v>
          </cell>
        </row>
        <row r="82">
          <cell r="A82">
            <v>4864906</v>
          </cell>
          <cell r="B82" t="str">
            <v>08/01/2025 14:30:54</v>
          </cell>
          <cell r="C82" t="str">
            <v>DTL60774</v>
          </cell>
          <cell r="D82" t="str">
            <v>M+</v>
          </cell>
          <cell r="E82">
            <v>8</v>
          </cell>
          <cell r="F82" t="str">
            <v>01/01/2025</v>
          </cell>
          <cell r="G82" t="str">
            <v>Cum.kWh net</v>
          </cell>
          <cell r="H82">
            <v>411899</v>
          </cell>
          <cell r="I82" t="str">
            <v>kVARh del &amp; rec above 103%</v>
          </cell>
          <cell r="J82">
            <v>11249</v>
          </cell>
          <cell r="K82" t="str">
            <v>kVARh del &amp; rec bet. 097% to 103%</v>
          </cell>
          <cell r="L82">
            <v>22903</v>
          </cell>
          <cell r="M82" t="str">
            <v>kVARh del &amp; rec below 097%</v>
          </cell>
          <cell r="N82">
            <v>999760</v>
          </cell>
          <cell r="O82">
            <v>0</v>
          </cell>
        </row>
        <row r="83">
          <cell r="A83">
            <v>4864909</v>
          </cell>
          <cell r="B83" t="str">
            <v>06/01/2025 11:34:47</v>
          </cell>
          <cell r="C83" t="str">
            <v>DTL60774</v>
          </cell>
          <cell r="D83" t="str">
            <v>M+</v>
          </cell>
          <cell r="E83">
            <v>6</v>
          </cell>
          <cell r="F83" t="str">
            <v>01/01/2025</v>
          </cell>
          <cell r="G83" t="str">
            <v>Cum.kWh net</v>
          </cell>
          <cell r="H83">
            <v>888952</v>
          </cell>
          <cell r="I83" t="str">
            <v>kVARh del &amp; rec above 103%</v>
          </cell>
          <cell r="J83">
            <v>993298</v>
          </cell>
          <cell r="K83" t="str">
            <v>kVARh del &amp; rec bet. 097% to 103%</v>
          </cell>
          <cell r="L83">
            <v>960880</v>
          </cell>
          <cell r="M83" t="str">
            <v>kVARh del &amp; rec below 097%</v>
          </cell>
          <cell r="N83">
            <v>993732</v>
          </cell>
          <cell r="O83">
            <v>0</v>
          </cell>
        </row>
        <row r="84">
          <cell r="A84">
            <v>4864910</v>
          </cell>
          <cell r="B84" t="str">
            <v>06/01/2025 12:14:25</v>
          </cell>
          <cell r="C84" t="str">
            <v>DTL60774</v>
          </cell>
          <cell r="D84" t="str">
            <v>M+</v>
          </cell>
          <cell r="E84">
            <v>6</v>
          </cell>
          <cell r="F84" t="str">
            <v>01/01/2025</v>
          </cell>
          <cell r="G84" t="str">
            <v>Cum.kWh net</v>
          </cell>
          <cell r="H84">
            <v>798445</v>
          </cell>
          <cell r="I84" t="str">
            <v>kVARh del &amp; rec above 103%</v>
          </cell>
          <cell r="J84">
            <v>22918</v>
          </cell>
          <cell r="K84" t="str">
            <v>kVARh del &amp; rec bet. 097% to 103%</v>
          </cell>
          <cell r="L84">
            <v>50206</v>
          </cell>
          <cell r="M84" t="str">
            <v>kVARh del &amp; rec below 097%</v>
          </cell>
          <cell r="N84">
            <v>76</v>
          </cell>
          <cell r="O84">
            <v>0</v>
          </cell>
        </row>
        <row r="85">
          <cell r="A85">
            <v>4864912</v>
          </cell>
          <cell r="B85" t="str">
            <v>13/01/2025 10:18:04</v>
          </cell>
          <cell r="C85" t="str">
            <v>DTL60774</v>
          </cell>
          <cell r="D85" t="str">
            <v>M+</v>
          </cell>
          <cell r="E85">
            <v>13</v>
          </cell>
          <cell r="F85" t="str">
            <v>01/01/2025</v>
          </cell>
          <cell r="G85" t="str">
            <v>Cum.kWh net</v>
          </cell>
          <cell r="H85">
            <v>402833</v>
          </cell>
          <cell r="I85" t="str">
            <v>kVARh del &amp; rec above 103%</v>
          </cell>
          <cell r="J85">
            <v>10315</v>
          </cell>
          <cell r="K85" t="str">
            <v>kVARh del &amp; rec bet. 097% to 103%</v>
          </cell>
          <cell r="L85">
            <v>113477</v>
          </cell>
          <cell r="M85" t="str">
            <v>kVARh del &amp; rec below 097%</v>
          </cell>
          <cell r="N85">
            <v>3672</v>
          </cell>
          <cell r="O85">
            <v>0</v>
          </cell>
        </row>
        <row r="86">
          <cell r="A86">
            <v>4864916</v>
          </cell>
          <cell r="B86" t="str">
            <v>09/01/2025 14:13:45</v>
          </cell>
          <cell r="C86" t="str">
            <v>DTL60774</v>
          </cell>
          <cell r="D86" t="str">
            <v>M+</v>
          </cell>
          <cell r="E86">
            <v>9</v>
          </cell>
          <cell r="F86" t="str">
            <v>01/01/2025</v>
          </cell>
          <cell r="G86" t="str">
            <v>Cum.kWh net</v>
          </cell>
          <cell r="H86">
            <v>582157</v>
          </cell>
          <cell r="I86" t="str">
            <v>kVARh del &amp; rec above 103%</v>
          </cell>
          <cell r="J86">
            <v>5545</v>
          </cell>
          <cell r="K86" t="str">
            <v>kVARh del &amp; rec bet. 097% to 103%</v>
          </cell>
          <cell r="L86">
            <v>21127</v>
          </cell>
          <cell r="M86" t="str">
            <v>kVARh del &amp; rec below 097%</v>
          </cell>
          <cell r="N86">
            <v>999619</v>
          </cell>
          <cell r="O86">
            <v>0</v>
          </cell>
        </row>
        <row r="87">
          <cell r="A87">
            <v>4864917</v>
          </cell>
          <cell r="B87" t="str">
            <v>06/01/2025 14:27:12</v>
          </cell>
          <cell r="C87" t="str">
            <v>DTL60774</v>
          </cell>
          <cell r="D87" t="str">
            <v>M+</v>
          </cell>
          <cell r="E87">
            <v>6</v>
          </cell>
          <cell r="F87" t="str">
            <v>01/01/2025</v>
          </cell>
          <cell r="G87" t="str">
            <v>Cum.kWh net</v>
          </cell>
          <cell r="H87">
            <v>444375</v>
          </cell>
          <cell r="I87" t="str">
            <v>kVARh del &amp; rec above 103%</v>
          </cell>
          <cell r="J87">
            <v>41439</v>
          </cell>
          <cell r="K87" t="str">
            <v>kVARh del &amp; rec bet. 097% to 103%</v>
          </cell>
          <cell r="L87">
            <v>46911</v>
          </cell>
          <cell r="M87" t="str">
            <v>kVARh del &amp; rec below 097%</v>
          </cell>
          <cell r="N87">
            <v>10104</v>
          </cell>
          <cell r="O87">
            <v>0</v>
          </cell>
        </row>
        <row r="88">
          <cell r="A88">
            <v>4864918</v>
          </cell>
          <cell r="B88" t="str">
            <v>06/01/2025 14:44:07</v>
          </cell>
          <cell r="C88" t="str">
            <v>DTL60774</v>
          </cell>
          <cell r="D88" t="str">
            <v>M+</v>
          </cell>
          <cell r="E88">
            <v>6</v>
          </cell>
          <cell r="F88" t="str">
            <v>01/01/2025</v>
          </cell>
          <cell r="G88" t="str">
            <v>Cum.kWh net</v>
          </cell>
          <cell r="H88">
            <v>413626</v>
          </cell>
          <cell r="I88" t="str">
            <v>kVARh del &amp; rec above 103%</v>
          </cell>
          <cell r="J88">
            <v>999719</v>
          </cell>
          <cell r="K88" t="str">
            <v>kVARh del &amp; rec bet. 097% to 103%</v>
          </cell>
          <cell r="L88">
            <v>19105</v>
          </cell>
          <cell r="M88" t="str">
            <v>kVARh del &amp; rec below 097%</v>
          </cell>
          <cell r="N88">
            <v>20937</v>
          </cell>
          <cell r="O88">
            <v>0</v>
          </cell>
        </row>
        <row r="89">
          <cell r="A89">
            <v>4864920</v>
          </cell>
          <cell r="B89" t="str">
            <v>06/01/2025 12:32:52</v>
          </cell>
          <cell r="C89" t="str">
            <v>DTL60774</v>
          </cell>
          <cell r="D89" t="str">
            <v>M+</v>
          </cell>
          <cell r="E89">
            <v>6</v>
          </cell>
          <cell r="F89" t="str">
            <v>01/01/2025</v>
          </cell>
          <cell r="G89" t="str">
            <v>Cum.kWh net</v>
          </cell>
          <cell r="H89">
            <v>601209</v>
          </cell>
          <cell r="I89" t="str">
            <v>kVARh del &amp; rec above 103%</v>
          </cell>
          <cell r="J89">
            <v>10309</v>
          </cell>
          <cell r="K89" t="str">
            <v>kVARh del &amp; rec bet. 097% to 103%</v>
          </cell>
          <cell r="L89">
            <v>6659</v>
          </cell>
          <cell r="M89" t="str">
            <v>kVARh del &amp; rec below 097%</v>
          </cell>
          <cell r="N89">
            <v>999412</v>
          </cell>
          <cell r="O89">
            <v>0</v>
          </cell>
        </row>
        <row r="90">
          <cell r="A90">
            <v>4864921</v>
          </cell>
          <cell r="B90" t="str">
            <v>06/01/2025 15:12:02</v>
          </cell>
          <cell r="C90" t="str">
            <v>DTL60774</v>
          </cell>
          <cell r="D90" t="str">
            <v>M+</v>
          </cell>
          <cell r="E90">
            <v>6</v>
          </cell>
          <cell r="F90" t="str">
            <v>01/01/2025</v>
          </cell>
          <cell r="G90" t="str">
            <v>Cum.kWh net</v>
          </cell>
          <cell r="H90">
            <v>240572</v>
          </cell>
          <cell r="I90" t="str">
            <v>kVARh del &amp; rec above 103%</v>
          </cell>
          <cell r="J90">
            <v>16471</v>
          </cell>
          <cell r="K90" t="str">
            <v>kVARh del &amp; rec bet. 097% to 103%</v>
          </cell>
          <cell r="L90">
            <v>31141</v>
          </cell>
          <cell r="M90" t="str">
            <v>kVARh del &amp; rec below 097%</v>
          </cell>
          <cell r="N90">
            <v>2613</v>
          </cell>
          <cell r="O90">
            <v>0</v>
          </cell>
        </row>
        <row r="91">
          <cell r="A91">
            <v>4864922</v>
          </cell>
          <cell r="B91" t="str">
            <v>06/01/2025 15:25:28</v>
          </cell>
          <cell r="C91" t="str">
            <v>DTL60774</v>
          </cell>
          <cell r="D91" t="str">
            <v>M+</v>
          </cell>
          <cell r="E91">
            <v>6</v>
          </cell>
          <cell r="F91" t="str">
            <v>01/01/2025</v>
          </cell>
          <cell r="G91" t="str">
            <v>Cum.kWh net</v>
          </cell>
          <cell r="H91">
            <v>416118</v>
          </cell>
          <cell r="I91" t="str">
            <v>kVARh del &amp; rec above 103%</v>
          </cell>
          <cell r="J91">
            <v>67374</v>
          </cell>
          <cell r="K91" t="str">
            <v>kVARh del &amp; rec bet. 097% to 103%</v>
          </cell>
          <cell r="L91">
            <v>13925</v>
          </cell>
          <cell r="M91" t="str">
            <v>kVARh del &amp; rec below 097%</v>
          </cell>
          <cell r="N91">
            <v>996803</v>
          </cell>
          <cell r="O91">
            <v>0</v>
          </cell>
        </row>
        <row r="92">
          <cell r="A92">
            <v>4864924</v>
          </cell>
          <cell r="B92" t="str">
            <v>13/01/2025 11:12:16</v>
          </cell>
          <cell r="C92" t="str">
            <v>DTL60774</v>
          </cell>
          <cell r="D92" t="str">
            <v>M+</v>
          </cell>
          <cell r="E92">
            <v>13</v>
          </cell>
          <cell r="F92" t="str">
            <v>01/01/2025</v>
          </cell>
          <cell r="G92" t="str">
            <v>Cum.kWh net</v>
          </cell>
          <cell r="H92">
            <v>629277</v>
          </cell>
          <cell r="I92" t="str">
            <v>kVARh del &amp; rec above 103%</v>
          </cell>
          <cell r="J92">
            <v>22646</v>
          </cell>
          <cell r="K92" t="str">
            <v>kVARh del &amp; rec bet. 097% to 103%</v>
          </cell>
          <cell r="L92">
            <v>74544</v>
          </cell>
          <cell r="M92" t="str">
            <v>kVARh del &amp; rec below 097%</v>
          </cell>
          <cell r="N92">
            <v>3995</v>
          </cell>
          <cell r="O92">
            <v>0</v>
          </cell>
        </row>
        <row r="93">
          <cell r="A93">
            <v>4864926</v>
          </cell>
          <cell r="B93" t="str">
            <v>06/01/2025 11:40:06</v>
          </cell>
          <cell r="C93" t="str">
            <v>DTL60774</v>
          </cell>
          <cell r="D93" t="str">
            <v>M+</v>
          </cell>
          <cell r="E93">
            <v>6</v>
          </cell>
          <cell r="F93" t="str">
            <v>01/01/2025</v>
          </cell>
          <cell r="G93" t="str">
            <v>Cum.kWh net</v>
          </cell>
          <cell r="H93">
            <v>479210</v>
          </cell>
          <cell r="I93" t="str">
            <v>kVARh del &amp; rec above 103%</v>
          </cell>
          <cell r="J93">
            <v>966722</v>
          </cell>
          <cell r="K93" t="str">
            <v>kVARh del &amp; rec bet. 097% to 103%</v>
          </cell>
          <cell r="L93">
            <v>876117</v>
          </cell>
          <cell r="M93" t="str">
            <v>kVARh del &amp; rec below 097%</v>
          </cell>
          <cell r="N93">
            <v>997275</v>
          </cell>
          <cell r="O93">
            <v>0</v>
          </cell>
        </row>
        <row r="94">
          <cell r="A94">
            <v>4864930</v>
          </cell>
          <cell r="B94" t="str">
            <v>06/01/2025 14:40:13</v>
          </cell>
          <cell r="C94" t="str">
            <v>DTL60774</v>
          </cell>
          <cell r="D94" t="str">
            <v>M+</v>
          </cell>
          <cell r="E94">
            <v>6</v>
          </cell>
          <cell r="F94" t="str">
            <v>01/01/2025</v>
          </cell>
          <cell r="G94" t="str">
            <v>Cum.kWh net</v>
          </cell>
          <cell r="H94">
            <v>422948</v>
          </cell>
          <cell r="I94" t="str">
            <v>kVARh del &amp; rec above 103%</v>
          </cell>
          <cell r="J94">
            <v>19141</v>
          </cell>
          <cell r="K94" t="str">
            <v>kVARh del &amp; rec bet. 097% to 103%</v>
          </cell>
          <cell r="L94">
            <v>9257</v>
          </cell>
          <cell r="M94" t="str">
            <v>kVARh del &amp; rec below 097%</v>
          </cell>
          <cell r="N94">
            <v>1703</v>
          </cell>
          <cell r="O94">
            <v>0</v>
          </cell>
        </row>
        <row r="95">
          <cell r="A95">
            <v>4864932</v>
          </cell>
          <cell r="B95" t="str">
            <v>06/01/2025 12:19:59</v>
          </cell>
          <cell r="C95" t="str">
            <v>DTL60774</v>
          </cell>
          <cell r="D95" t="str">
            <v>M+</v>
          </cell>
          <cell r="E95">
            <v>6</v>
          </cell>
          <cell r="F95" t="str">
            <v>01/01/2025</v>
          </cell>
          <cell r="G95" t="str">
            <v>Cum.kWh net</v>
          </cell>
          <cell r="H95">
            <v>458829</v>
          </cell>
          <cell r="I95" t="str">
            <v>kVARh del &amp; rec above 103%</v>
          </cell>
          <cell r="J95">
            <v>20758</v>
          </cell>
          <cell r="K95" t="str">
            <v>kVARh del &amp; rec bet. 097% to 103%</v>
          </cell>
          <cell r="L95">
            <v>105086</v>
          </cell>
          <cell r="M95" t="str">
            <v>kVARh del &amp; rec below 097%</v>
          </cell>
          <cell r="N95">
            <v>43281</v>
          </cell>
          <cell r="O95">
            <v>0</v>
          </cell>
        </row>
        <row r="96">
          <cell r="A96">
            <v>4864933</v>
          </cell>
          <cell r="B96" t="str">
            <v>06/01/2025 10:02:09</v>
          </cell>
          <cell r="C96" t="str">
            <v>DTL60774</v>
          </cell>
          <cell r="D96" t="str">
            <v>M+</v>
          </cell>
          <cell r="E96">
            <v>6</v>
          </cell>
          <cell r="F96" t="str">
            <v>01/01/2025</v>
          </cell>
          <cell r="G96" t="str">
            <v>Cum.kWh net</v>
          </cell>
          <cell r="H96">
            <v>798821</v>
          </cell>
          <cell r="I96" t="str">
            <v>kVARh del &amp; rec above 103%</v>
          </cell>
          <cell r="J96">
            <v>586</v>
          </cell>
          <cell r="K96" t="str">
            <v>kVARh del &amp; rec bet. 097% to 103%</v>
          </cell>
          <cell r="L96">
            <v>43468</v>
          </cell>
          <cell r="M96" t="str">
            <v>kVARh del &amp; rec below 097%</v>
          </cell>
          <cell r="N96">
            <v>5038</v>
          </cell>
          <cell r="O96">
            <v>0</v>
          </cell>
        </row>
        <row r="97">
          <cell r="A97">
            <v>4864934</v>
          </cell>
          <cell r="B97" t="str">
            <v>08/01/2025 14:12:59</v>
          </cell>
          <cell r="C97" t="str">
            <v>DTL60774</v>
          </cell>
          <cell r="D97" t="str">
            <v>M+</v>
          </cell>
          <cell r="E97">
            <v>8</v>
          </cell>
          <cell r="F97" t="str">
            <v>01/01/2025</v>
          </cell>
          <cell r="G97" t="str">
            <v>Cum.kWh net</v>
          </cell>
          <cell r="H97">
            <v>351261</v>
          </cell>
          <cell r="I97" t="str">
            <v>kVARh del &amp; rec above 103%</v>
          </cell>
          <cell r="J97">
            <v>19171</v>
          </cell>
          <cell r="K97" t="str">
            <v>kVARh del &amp; rec bet. 097% to 103%</v>
          </cell>
          <cell r="L97">
            <v>13365</v>
          </cell>
          <cell r="M97" t="str">
            <v>kVARh del &amp; rec below 097%</v>
          </cell>
          <cell r="N97">
            <v>999915</v>
          </cell>
          <cell r="O97">
            <v>0</v>
          </cell>
        </row>
        <row r="98">
          <cell r="A98">
            <v>4864935</v>
          </cell>
          <cell r="B98" t="str">
            <v>06/01/2025 16:50:10</v>
          </cell>
          <cell r="C98" t="str">
            <v>DTL60774</v>
          </cell>
          <cell r="D98" t="str">
            <v>M+</v>
          </cell>
          <cell r="E98">
            <v>6</v>
          </cell>
          <cell r="F98" t="str">
            <v>01/01/2025</v>
          </cell>
          <cell r="G98" t="str">
            <v>Cum.kWh net</v>
          </cell>
          <cell r="H98">
            <v>824551</v>
          </cell>
          <cell r="I98" t="str">
            <v>kVARh del &amp; rec above 103%</v>
          </cell>
          <cell r="J98">
            <v>999626</v>
          </cell>
          <cell r="K98" t="str">
            <v>kVARh del &amp; rec bet. 097% to 103%</v>
          </cell>
          <cell r="L98">
            <v>990723</v>
          </cell>
          <cell r="M98" t="str">
            <v>kVARh del &amp; rec below 097%</v>
          </cell>
          <cell r="N98">
            <v>999329</v>
          </cell>
          <cell r="O98">
            <v>0</v>
          </cell>
        </row>
        <row r="99">
          <cell r="A99">
            <v>4864936</v>
          </cell>
          <cell r="B99" t="str">
            <v>06/01/2025 10:38:31</v>
          </cell>
          <cell r="C99" t="str">
            <v>DTL60774</v>
          </cell>
          <cell r="D99" t="str">
            <v>M+</v>
          </cell>
          <cell r="E99">
            <v>6</v>
          </cell>
          <cell r="F99" t="str">
            <v>01/01/2025</v>
          </cell>
          <cell r="G99" t="str">
            <v>Cum.kWh net</v>
          </cell>
          <cell r="H99">
            <v>179774</v>
          </cell>
          <cell r="I99" t="str">
            <v>kVARh del &amp; rec above 103%</v>
          </cell>
          <cell r="J99">
            <v>1327</v>
          </cell>
          <cell r="K99" t="str">
            <v>kVARh del &amp; rec bet. 097% to 103%</v>
          </cell>
          <cell r="L99">
            <v>972369</v>
          </cell>
          <cell r="M99" t="str">
            <v>kVARh del &amp; rec below 097%</v>
          </cell>
          <cell r="N99">
            <v>996888</v>
          </cell>
          <cell r="O99">
            <v>0</v>
          </cell>
        </row>
        <row r="100">
          <cell r="A100">
            <v>4864937</v>
          </cell>
          <cell r="B100" t="str">
            <v>06/01/2025 11:37:38</v>
          </cell>
          <cell r="C100" t="str">
            <v>DTL60774</v>
          </cell>
          <cell r="D100" t="str">
            <v>M+</v>
          </cell>
          <cell r="E100">
            <v>6</v>
          </cell>
          <cell r="F100" t="str">
            <v>01/01/2025</v>
          </cell>
          <cell r="G100" t="str">
            <v>Cum.kWh net</v>
          </cell>
          <cell r="H100">
            <v>888587</v>
          </cell>
          <cell r="I100" t="str">
            <v>kVARh del &amp; rec above 103%</v>
          </cell>
          <cell r="J100">
            <v>11416</v>
          </cell>
          <cell r="K100" t="str">
            <v>kVARh del &amp; rec bet. 097% to 103%</v>
          </cell>
          <cell r="L100">
            <v>9063</v>
          </cell>
          <cell r="M100" t="str">
            <v>kVARh del &amp; rec below 097%</v>
          </cell>
          <cell r="N100">
            <v>995215</v>
          </cell>
          <cell r="O100">
            <v>0</v>
          </cell>
        </row>
        <row r="101">
          <cell r="A101">
            <v>4864938</v>
          </cell>
          <cell r="B101" t="str">
            <v>06/01/2025 11:24:22</v>
          </cell>
          <cell r="C101" t="str">
            <v>DTL60774</v>
          </cell>
          <cell r="D101" t="str">
            <v>M+</v>
          </cell>
          <cell r="E101">
            <v>6</v>
          </cell>
          <cell r="F101" t="str">
            <v>01/01/2025</v>
          </cell>
          <cell r="G101" t="str">
            <v>Cum.kWh net</v>
          </cell>
          <cell r="H101">
            <v>248755</v>
          </cell>
          <cell r="I101" t="str">
            <v>kVARh del &amp; rec above 103%</v>
          </cell>
          <cell r="J101">
            <v>4855</v>
          </cell>
          <cell r="K101" t="str">
            <v>kVARh del &amp; rec bet. 097% to 103%</v>
          </cell>
          <cell r="L101">
            <v>993331</v>
          </cell>
          <cell r="M101" t="str">
            <v>kVARh del &amp; rec below 097%</v>
          </cell>
          <cell r="N101">
            <v>999519</v>
          </cell>
          <cell r="O101">
            <v>0</v>
          </cell>
        </row>
        <row r="102">
          <cell r="A102">
            <v>4864939</v>
          </cell>
          <cell r="B102" t="str">
            <v>06/01/2025 16:20:49</v>
          </cell>
          <cell r="C102" t="str">
            <v>DTL60774</v>
          </cell>
          <cell r="D102" t="str">
            <v>M+</v>
          </cell>
          <cell r="E102">
            <v>6</v>
          </cell>
          <cell r="F102" t="str">
            <v>01/01/2025</v>
          </cell>
          <cell r="G102" t="str">
            <v>Cum.kWh net</v>
          </cell>
          <cell r="H102">
            <v>589684</v>
          </cell>
          <cell r="I102" t="str">
            <v>kVARh del &amp; rec above 103%</v>
          </cell>
          <cell r="J102">
            <v>1835</v>
          </cell>
          <cell r="K102" t="str">
            <v>kVARh del &amp; rec bet. 097% to 103%</v>
          </cell>
          <cell r="L102">
            <v>23859</v>
          </cell>
          <cell r="M102" t="str">
            <v>kVARh del &amp; rec below 097%</v>
          </cell>
          <cell r="N102">
            <v>1873</v>
          </cell>
          <cell r="O102">
            <v>0</v>
          </cell>
        </row>
        <row r="103">
          <cell r="A103">
            <v>4864940</v>
          </cell>
          <cell r="B103" t="str">
            <v>08/01/2025 13:39:10</v>
          </cell>
          <cell r="C103" t="str">
            <v>DTL60774</v>
          </cell>
          <cell r="D103" t="str">
            <v>M+</v>
          </cell>
          <cell r="E103">
            <v>8</v>
          </cell>
          <cell r="F103" t="str">
            <v>01/01/2025</v>
          </cell>
          <cell r="G103" t="str">
            <v>Cum.kWh net</v>
          </cell>
          <cell r="H103">
            <v>723172</v>
          </cell>
          <cell r="I103" t="str">
            <v>kVARh del &amp; rec above 103%</v>
          </cell>
          <cell r="J103">
            <v>17183</v>
          </cell>
          <cell r="K103" t="str">
            <v>kVARh del &amp; rec bet. 097% to 103%</v>
          </cell>
          <cell r="L103">
            <v>945629</v>
          </cell>
          <cell r="M103" t="str">
            <v>kVARh del &amp; rec below 097%</v>
          </cell>
          <cell r="N103">
            <v>994121</v>
          </cell>
          <cell r="O103">
            <v>0</v>
          </cell>
        </row>
        <row r="104">
          <cell r="A104">
            <v>4864946</v>
          </cell>
          <cell r="B104" t="str">
            <v>06/01/2025 10:44:03</v>
          </cell>
          <cell r="C104" t="str">
            <v>DTL60774</v>
          </cell>
          <cell r="D104" t="str">
            <v>M+</v>
          </cell>
          <cell r="E104">
            <v>6</v>
          </cell>
          <cell r="F104" t="str">
            <v>01/01/2025</v>
          </cell>
          <cell r="G104" t="str">
            <v>Cum.kWh net</v>
          </cell>
          <cell r="H104">
            <v>486223</v>
          </cell>
          <cell r="I104" t="str">
            <v>kVARh del &amp; rec above 103%</v>
          </cell>
          <cell r="J104">
            <v>63212</v>
          </cell>
          <cell r="K104" t="str">
            <v>kVARh del &amp; rec bet. 097% to 103%</v>
          </cell>
          <cell r="L104">
            <v>42544</v>
          </cell>
          <cell r="M104" t="str">
            <v>kVARh del &amp; rec below 097%</v>
          </cell>
          <cell r="N104">
            <v>4105</v>
          </cell>
          <cell r="O104">
            <v>0</v>
          </cell>
        </row>
        <row r="105">
          <cell r="A105">
            <v>4864948</v>
          </cell>
          <cell r="B105" t="str">
            <v>07/01/2025 14:12:01</v>
          </cell>
          <cell r="C105" t="str">
            <v>DTL60774</v>
          </cell>
          <cell r="D105" t="str">
            <v>M+</v>
          </cell>
          <cell r="E105">
            <v>7</v>
          </cell>
          <cell r="F105" t="str">
            <v>01/01/2025</v>
          </cell>
          <cell r="G105" t="str">
            <v>Cum.kWh net</v>
          </cell>
          <cell r="H105">
            <v>105336</v>
          </cell>
          <cell r="I105" t="str">
            <v>kVARh del &amp; rec above 103%</v>
          </cell>
          <cell r="J105">
            <v>999752</v>
          </cell>
          <cell r="K105" t="str">
            <v>kVARh del &amp; rec bet. 097% to 103%</v>
          </cell>
          <cell r="L105">
            <v>999200</v>
          </cell>
          <cell r="M105" t="str">
            <v>kVARh del &amp; rec below 097%</v>
          </cell>
          <cell r="N105">
            <v>999568</v>
          </cell>
          <cell r="O105">
            <v>0</v>
          </cell>
        </row>
        <row r="106">
          <cell r="A106">
            <v>4864949</v>
          </cell>
          <cell r="B106" t="str">
            <v>06/01/2025 13:07:02</v>
          </cell>
          <cell r="C106" t="str">
            <v>DTL60774</v>
          </cell>
          <cell r="D106" t="str">
            <v>M+</v>
          </cell>
          <cell r="E106">
            <v>6</v>
          </cell>
          <cell r="F106" t="str">
            <v>01/01/2025</v>
          </cell>
          <cell r="G106" t="str">
            <v>Cum.kWh net</v>
          </cell>
          <cell r="H106">
            <v>973090</v>
          </cell>
          <cell r="I106" t="str">
            <v>kVARh del &amp; rec above 103%</v>
          </cell>
          <cell r="J106">
            <v>999703</v>
          </cell>
          <cell r="K106" t="str">
            <v>kVARh del &amp; rec bet. 097% to 103%</v>
          </cell>
          <cell r="L106">
            <v>997687</v>
          </cell>
          <cell r="M106" t="str">
            <v>kVARh del &amp; rec below 097%</v>
          </cell>
          <cell r="N106">
            <v>998969</v>
          </cell>
          <cell r="O106">
            <v>0</v>
          </cell>
        </row>
        <row r="107">
          <cell r="A107">
            <v>4864952</v>
          </cell>
          <cell r="B107" t="str">
            <v>06/01/2025 13:21:23</v>
          </cell>
          <cell r="C107" t="str">
            <v>DTL60774</v>
          </cell>
          <cell r="D107" t="str">
            <v>M+</v>
          </cell>
          <cell r="E107">
            <v>6</v>
          </cell>
          <cell r="F107" t="str">
            <v>01/01/2025</v>
          </cell>
          <cell r="G107" t="str">
            <v>Cum.kWh net</v>
          </cell>
          <cell r="H107">
            <v>312222</v>
          </cell>
          <cell r="I107" t="str">
            <v>kVARh del &amp; rec above 103%</v>
          </cell>
          <cell r="J107">
            <v>991490</v>
          </cell>
          <cell r="K107" t="str">
            <v>kVARh del &amp; rec bet. 097% to 103%</v>
          </cell>
          <cell r="L107">
            <v>5643</v>
          </cell>
          <cell r="M107" t="str">
            <v>kVARh del &amp; rec below 097%</v>
          </cell>
          <cell r="N107">
            <v>1033</v>
          </cell>
          <cell r="O107">
            <v>0</v>
          </cell>
        </row>
        <row r="108">
          <cell r="A108">
            <v>4864954</v>
          </cell>
          <cell r="B108" t="str">
            <v>06/01/2025 14:23:09</v>
          </cell>
          <cell r="C108" t="str">
            <v>DTL60774</v>
          </cell>
          <cell r="D108" t="str">
            <v>M+</v>
          </cell>
          <cell r="E108">
            <v>6</v>
          </cell>
          <cell r="F108" t="str">
            <v>01/01/2025</v>
          </cell>
          <cell r="G108" t="str">
            <v>Cum.kWh net</v>
          </cell>
          <cell r="H108">
            <v>547451</v>
          </cell>
          <cell r="I108" t="str">
            <v>kVARh del &amp; rec above 103%</v>
          </cell>
          <cell r="J108">
            <v>927670</v>
          </cell>
          <cell r="K108" t="str">
            <v>kVARh del &amp; rec bet. 097% to 103%</v>
          </cell>
          <cell r="L108">
            <v>872714</v>
          </cell>
          <cell r="M108" t="str">
            <v>kVARh del &amp; rec below 097%</v>
          </cell>
          <cell r="N108">
            <v>946933</v>
          </cell>
          <cell r="O108">
            <v>0</v>
          </cell>
        </row>
        <row r="109">
          <cell r="A109">
            <v>4864955</v>
          </cell>
          <cell r="B109" t="str">
            <v>06/01/2025 12:26:26</v>
          </cell>
          <cell r="C109" t="str">
            <v>DTL60774</v>
          </cell>
          <cell r="D109" t="str">
            <v>M+</v>
          </cell>
          <cell r="E109">
            <v>6</v>
          </cell>
          <cell r="F109" t="str">
            <v>01/01/2025</v>
          </cell>
          <cell r="G109" t="str">
            <v>Cum.kWh net</v>
          </cell>
          <cell r="H109">
            <v>453457</v>
          </cell>
          <cell r="I109" t="str">
            <v>kVARh del &amp; rec above 103%</v>
          </cell>
          <cell r="J109">
            <v>985662</v>
          </cell>
          <cell r="K109" t="str">
            <v>kVARh del &amp; rec bet. 097% to 103%</v>
          </cell>
          <cell r="L109">
            <v>6848</v>
          </cell>
          <cell r="M109" t="str">
            <v>kVARh del &amp; rec below 097%</v>
          </cell>
          <cell r="N109">
            <v>2099</v>
          </cell>
          <cell r="O109">
            <v>0</v>
          </cell>
        </row>
        <row r="110">
          <cell r="A110">
            <v>4864958</v>
          </cell>
          <cell r="B110" t="str">
            <v>06/01/2025 11:41:01</v>
          </cell>
          <cell r="C110" t="str">
            <v>DTL60774</v>
          </cell>
          <cell r="D110" t="str">
            <v>M+</v>
          </cell>
          <cell r="E110">
            <v>6</v>
          </cell>
          <cell r="F110" t="str">
            <v>01/01/2025</v>
          </cell>
          <cell r="G110" t="str">
            <v>Cum.kWh net</v>
          </cell>
          <cell r="H110">
            <v>711734</v>
          </cell>
          <cell r="I110" t="str">
            <v>kVARh del &amp; rec above 103%</v>
          </cell>
          <cell r="J110">
            <v>7885</v>
          </cell>
          <cell r="K110" t="str">
            <v>kVARh del &amp; rec bet. 097% to 103%</v>
          </cell>
          <cell r="L110">
            <v>55138</v>
          </cell>
          <cell r="M110" t="str">
            <v>kVARh del &amp; rec below 097%</v>
          </cell>
          <cell r="N110">
            <v>948</v>
          </cell>
          <cell r="O110">
            <v>0</v>
          </cell>
        </row>
        <row r="111">
          <cell r="A111">
            <v>4864959</v>
          </cell>
          <cell r="B111" t="str">
            <v>06/01/2025 12:26:37</v>
          </cell>
          <cell r="C111" t="str">
            <v>DTL60774</v>
          </cell>
          <cell r="D111" t="str">
            <v>M+</v>
          </cell>
          <cell r="E111">
            <v>6</v>
          </cell>
          <cell r="F111" t="str">
            <v>01/01/2025</v>
          </cell>
          <cell r="G111" t="str">
            <v>Cum.kWh net</v>
          </cell>
          <cell r="H111">
            <v>241722</v>
          </cell>
          <cell r="I111" t="str">
            <v>kVARh del &amp; rec above 103%</v>
          </cell>
          <cell r="J111">
            <v>988067</v>
          </cell>
          <cell r="K111" t="str">
            <v>kVARh del &amp; rec bet. 097% to 103%</v>
          </cell>
          <cell r="L111">
            <v>991150</v>
          </cell>
          <cell r="M111" t="str">
            <v>kVARh del &amp; rec below 097%</v>
          </cell>
          <cell r="N111">
            <v>999880</v>
          </cell>
          <cell r="O111">
            <v>0</v>
          </cell>
        </row>
        <row r="112">
          <cell r="A112">
            <v>4864960</v>
          </cell>
          <cell r="B112" t="str">
            <v>08/01/2025 11:57:40</v>
          </cell>
          <cell r="C112" t="str">
            <v>DTL60774</v>
          </cell>
          <cell r="D112" t="str">
            <v>M+</v>
          </cell>
          <cell r="E112">
            <v>8</v>
          </cell>
          <cell r="F112" t="str">
            <v>01/01/2025</v>
          </cell>
          <cell r="G112" t="str">
            <v>Cum.kWh net</v>
          </cell>
          <cell r="H112">
            <v>886051</v>
          </cell>
          <cell r="I112" t="str">
            <v>kVARh del &amp; rec above 103%</v>
          </cell>
          <cell r="J112">
            <v>972792</v>
          </cell>
          <cell r="K112" t="str">
            <v>kVARh del &amp; rec bet. 097% to 103%</v>
          </cell>
          <cell r="L112">
            <v>970872</v>
          </cell>
          <cell r="M112" t="str">
            <v>kVARh del &amp; rec below 097%</v>
          </cell>
          <cell r="N112">
            <v>1937</v>
          </cell>
          <cell r="O112">
            <v>0</v>
          </cell>
        </row>
        <row r="113">
          <cell r="A113">
            <v>4864961</v>
          </cell>
          <cell r="B113" t="str">
            <v>06/01/2025 12:46:10</v>
          </cell>
          <cell r="C113" t="str">
            <v>DTL60774</v>
          </cell>
          <cell r="D113" t="str">
            <v>M+</v>
          </cell>
          <cell r="E113">
            <v>6</v>
          </cell>
          <cell r="F113" t="str">
            <v>01/01/2025</v>
          </cell>
          <cell r="G113" t="str">
            <v>Cum.kWh net</v>
          </cell>
          <cell r="H113">
            <v>355469</v>
          </cell>
          <cell r="I113" t="str">
            <v>kVARh del &amp; rec above 103%</v>
          </cell>
          <cell r="J113">
            <v>962929</v>
          </cell>
          <cell r="K113" t="str">
            <v>kVARh del &amp; rec bet. 097% to 103%</v>
          </cell>
          <cell r="L113">
            <v>944076</v>
          </cell>
          <cell r="M113" t="str">
            <v>kVARh del &amp; rec below 097%</v>
          </cell>
          <cell r="N113">
            <v>999383</v>
          </cell>
          <cell r="O113">
            <v>0</v>
          </cell>
        </row>
        <row r="114">
          <cell r="A114">
            <v>4864963</v>
          </cell>
          <cell r="B114" t="str">
            <v>13/01/2025 06:58:30</v>
          </cell>
          <cell r="C114" t="str">
            <v>DTL M+</v>
          </cell>
          <cell r="D114" t="str">
            <v>M+</v>
          </cell>
          <cell r="E114">
            <v>13</v>
          </cell>
          <cell r="F114" t="str">
            <v>01/01/2025</v>
          </cell>
          <cell r="G114" t="str">
            <v>Cum.kWh net</v>
          </cell>
          <cell r="H114">
            <v>495683</v>
          </cell>
          <cell r="I114" t="str">
            <v>kVARh del &amp; rec above 103%</v>
          </cell>
          <cell r="J114">
            <v>18679</v>
          </cell>
          <cell r="K114" t="str">
            <v>kVARh del &amp; rec bet. 097% to 103%</v>
          </cell>
          <cell r="L114">
            <v>78717</v>
          </cell>
          <cell r="M114" t="str">
            <v>kVARh del &amp; rec below 097%</v>
          </cell>
          <cell r="N114">
            <v>6627</v>
          </cell>
          <cell r="O114">
            <v>0</v>
          </cell>
        </row>
        <row r="115">
          <cell r="A115">
            <v>4864969</v>
          </cell>
          <cell r="B115" t="str">
            <v>06/01/2025 14:21:03</v>
          </cell>
          <cell r="C115" t="str">
            <v>DTL60774</v>
          </cell>
          <cell r="D115" t="str">
            <v>M+</v>
          </cell>
          <cell r="E115">
            <v>6</v>
          </cell>
          <cell r="F115" t="str">
            <v>01/01/2025</v>
          </cell>
          <cell r="G115" t="str">
            <v>Cum.kWh net</v>
          </cell>
          <cell r="H115">
            <v>927614</v>
          </cell>
          <cell r="I115" t="str">
            <v>kVARh del &amp; rec above 103%</v>
          </cell>
          <cell r="J115">
            <v>30399</v>
          </cell>
          <cell r="K115" t="str">
            <v>kVARh del &amp; rec bet. 097% to 103%</v>
          </cell>
          <cell r="L115">
            <v>35738</v>
          </cell>
          <cell r="M115" t="str">
            <v>kVARh del &amp; rec below 097%</v>
          </cell>
          <cell r="N115">
            <v>76</v>
          </cell>
          <cell r="O115">
            <v>0</v>
          </cell>
        </row>
        <row r="116">
          <cell r="A116">
            <v>4864970</v>
          </cell>
          <cell r="B116" t="str">
            <v>08/01/2025 14:34:15</v>
          </cell>
          <cell r="C116" t="str">
            <v>DTL60774</v>
          </cell>
          <cell r="D116" t="str">
            <v>M+</v>
          </cell>
          <cell r="E116">
            <v>8</v>
          </cell>
          <cell r="F116" t="str">
            <v>01/01/2025</v>
          </cell>
          <cell r="G116" t="str">
            <v>Cum.kWh net</v>
          </cell>
          <cell r="H116">
            <v>423004</v>
          </cell>
          <cell r="I116" t="str">
            <v>kVARh del &amp; rec above 103%</v>
          </cell>
          <cell r="J116">
            <v>30101</v>
          </cell>
          <cell r="K116" t="str">
            <v>kVARh del &amp; rec bet. 097% to 103%</v>
          </cell>
          <cell r="L116">
            <v>125464</v>
          </cell>
          <cell r="M116" t="str">
            <v>kVARh del &amp; rec below 097%</v>
          </cell>
          <cell r="N116">
            <v>4086</v>
          </cell>
          <cell r="O116">
            <v>0</v>
          </cell>
        </row>
        <row r="117">
          <cell r="A117">
            <v>4864973</v>
          </cell>
          <cell r="B117" t="str">
            <v>09/01/2025 11:49:31</v>
          </cell>
          <cell r="C117" t="str">
            <v>DTL60774</v>
          </cell>
          <cell r="D117" t="str">
            <v>M+</v>
          </cell>
          <cell r="E117">
            <v>9</v>
          </cell>
          <cell r="F117" t="str">
            <v>01/01/2025</v>
          </cell>
          <cell r="G117" t="str">
            <v>Cum.kWh net</v>
          </cell>
          <cell r="H117">
            <v>412185</v>
          </cell>
          <cell r="I117" t="str">
            <v>kVARh del &amp; rec above 103%</v>
          </cell>
          <cell r="J117">
            <v>504</v>
          </cell>
          <cell r="K117" t="str">
            <v>kVARh del &amp; rec bet. 097% to 103%</v>
          </cell>
          <cell r="L117">
            <v>7513</v>
          </cell>
          <cell r="M117" t="str">
            <v>kVARh del &amp; rec below 097%</v>
          </cell>
          <cell r="N117">
            <v>1531</v>
          </cell>
          <cell r="O117">
            <v>0</v>
          </cell>
        </row>
        <row r="118">
          <cell r="A118">
            <v>4864974</v>
          </cell>
          <cell r="B118" t="str">
            <v>06/01/2025 15:30:44</v>
          </cell>
          <cell r="C118" t="str">
            <v>DTL60774</v>
          </cell>
          <cell r="D118" t="str">
            <v>M+</v>
          </cell>
          <cell r="E118">
            <v>6</v>
          </cell>
          <cell r="F118" t="str">
            <v>01/01/2025</v>
          </cell>
          <cell r="G118" t="str">
            <v>Cum.kWh net</v>
          </cell>
          <cell r="H118">
            <v>383000</v>
          </cell>
          <cell r="I118" t="str">
            <v>kVARh del &amp; rec above 103%</v>
          </cell>
          <cell r="J118">
            <v>994711</v>
          </cell>
          <cell r="K118" t="str">
            <v>kVARh del &amp; rec bet. 097% to 103%</v>
          </cell>
          <cell r="L118">
            <v>858675</v>
          </cell>
          <cell r="M118" t="str">
            <v>kVARh del &amp; rec below 097%</v>
          </cell>
          <cell r="N118">
            <v>991207</v>
          </cell>
          <cell r="O118">
            <v>0</v>
          </cell>
        </row>
        <row r="119">
          <cell r="A119">
            <v>4864977</v>
          </cell>
          <cell r="B119" t="str">
            <v>06/01/2025 16:06:13</v>
          </cell>
          <cell r="C119" t="str">
            <v>DTL60774</v>
          </cell>
          <cell r="D119" t="str">
            <v>M+</v>
          </cell>
          <cell r="E119">
            <v>6</v>
          </cell>
          <cell r="F119" t="str">
            <v>01/01/2025</v>
          </cell>
          <cell r="G119" t="str">
            <v>Cum.kWh net</v>
          </cell>
          <cell r="H119">
            <v>163954</v>
          </cell>
          <cell r="I119" t="str">
            <v>kVARh del &amp; rec above 103%</v>
          </cell>
          <cell r="J119">
            <v>2248</v>
          </cell>
          <cell r="K119" t="str">
            <v>kVARh del &amp; rec bet. 097% to 103%</v>
          </cell>
          <cell r="L119">
            <v>23573</v>
          </cell>
          <cell r="M119" t="str">
            <v>kVARh del &amp; rec below 097%</v>
          </cell>
          <cell r="N119">
            <v>1406</v>
          </cell>
          <cell r="O119">
            <v>0</v>
          </cell>
        </row>
        <row r="120">
          <cell r="A120">
            <v>4864978</v>
          </cell>
          <cell r="B120" t="str">
            <v>09/01/2025 12:10:06</v>
          </cell>
          <cell r="C120" t="str">
            <v>DTL60774</v>
          </cell>
          <cell r="D120" t="str">
            <v>M+</v>
          </cell>
          <cell r="E120">
            <v>9</v>
          </cell>
          <cell r="F120" t="str">
            <v>01/01/2025</v>
          </cell>
          <cell r="G120" t="str">
            <v>Cum.kWh net</v>
          </cell>
          <cell r="H120">
            <v>290043</v>
          </cell>
          <cell r="I120" t="str">
            <v>kVARh del &amp; rec above 103%</v>
          </cell>
          <cell r="J120">
            <v>42021</v>
          </cell>
          <cell r="K120" t="str">
            <v>kVARh del &amp; rec bet. 097% to 103%</v>
          </cell>
          <cell r="L120">
            <v>140512</v>
          </cell>
          <cell r="M120" t="str">
            <v>kVARh del &amp; rec below 097%</v>
          </cell>
          <cell r="N120">
            <v>3892</v>
          </cell>
          <cell r="O120">
            <v>0</v>
          </cell>
        </row>
        <row r="121">
          <cell r="A121">
            <v>4864981</v>
          </cell>
          <cell r="B121" t="str">
            <v>06/01/2025 11:55:58</v>
          </cell>
          <cell r="C121" t="str">
            <v>DTL60774</v>
          </cell>
          <cell r="D121" t="str">
            <v>M+</v>
          </cell>
          <cell r="E121">
            <v>6</v>
          </cell>
          <cell r="F121" t="str">
            <v>01/01/2025</v>
          </cell>
          <cell r="G121" t="str">
            <v>Cum.kWh net</v>
          </cell>
          <cell r="H121">
            <v>902412</v>
          </cell>
          <cell r="I121" t="str">
            <v>kVARh del &amp; rec above 103%</v>
          </cell>
          <cell r="J121">
            <v>15380</v>
          </cell>
          <cell r="K121" t="str">
            <v>kVARh del &amp; rec bet. 097% to 103%</v>
          </cell>
          <cell r="L121">
            <v>38537</v>
          </cell>
          <cell r="M121" t="str">
            <v>kVARh del &amp; rec below 097%</v>
          </cell>
          <cell r="N121">
            <v>1483</v>
          </cell>
          <cell r="O121">
            <v>0</v>
          </cell>
        </row>
        <row r="122">
          <cell r="A122">
            <v>4864983</v>
          </cell>
          <cell r="B122" t="str">
            <v>06/01/2025 12:15:22</v>
          </cell>
          <cell r="C122" t="str">
            <v>DTL60774</v>
          </cell>
          <cell r="D122" t="str">
            <v>M+</v>
          </cell>
          <cell r="E122">
            <v>6</v>
          </cell>
          <cell r="F122" t="str">
            <v>01/01/2025</v>
          </cell>
          <cell r="G122" t="str">
            <v>Cum.kWh net</v>
          </cell>
          <cell r="H122">
            <v>599562</v>
          </cell>
          <cell r="I122" t="str">
            <v>kVARh del &amp; rec above 103%</v>
          </cell>
          <cell r="J122">
            <v>927093</v>
          </cell>
          <cell r="K122" t="str">
            <v>kVARh del &amp; rec bet. 097% to 103%</v>
          </cell>
          <cell r="L122">
            <v>846824</v>
          </cell>
          <cell r="M122" t="str">
            <v>kVARh del &amp; rec below 097%</v>
          </cell>
          <cell r="N122">
            <v>997579</v>
          </cell>
          <cell r="O122">
            <v>0</v>
          </cell>
        </row>
        <row r="123">
          <cell r="A123">
            <v>4864985</v>
          </cell>
          <cell r="B123" t="str">
            <v>06/01/2025 11:19:32</v>
          </cell>
          <cell r="C123" t="str">
            <v>DTL60774</v>
          </cell>
          <cell r="D123" t="str">
            <v>M+</v>
          </cell>
          <cell r="E123">
            <v>6</v>
          </cell>
          <cell r="F123" t="str">
            <v>01/01/2025</v>
          </cell>
          <cell r="G123" t="str">
            <v>Cum.kWh net</v>
          </cell>
          <cell r="H123">
            <v>241460</v>
          </cell>
          <cell r="I123" t="str">
            <v>kVARh del &amp; rec above 103%</v>
          </cell>
          <cell r="J123">
            <v>999057</v>
          </cell>
          <cell r="K123" t="str">
            <v>kVARh del &amp; rec bet. 097% to 103%</v>
          </cell>
          <cell r="L123">
            <v>12387</v>
          </cell>
          <cell r="M123" t="str">
            <v>kVARh del &amp; rec below 097%</v>
          </cell>
          <cell r="N123">
            <v>850</v>
          </cell>
          <cell r="O123">
            <v>0</v>
          </cell>
        </row>
        <row r="124">
          <cell r="A124">
            <v>4864988</v>
          </cell>
          <cell r="B124" t="str">
            <v>06/01/2025 12:05:20</v>
          </cell>
          <cell r="C124" t="str">
            <v>DTL60774</v>
          </cell>
          <cell r="D124" t="str">
            <v>M+</v>
          </cell>
          <cell r="E124">
            <v>6</v>
          </cell>
          <cell r="F124" t="str">
            <v>01/01/2025</v>
          </cell>
          <cell r="G124" t="str">
            <v>Cum.kWh net</v>
          </cell>
          <cell r="H124">
            <v>917431</v>
          </cell>
          <cell r="I124" t="str">
            <v>kVARh del &amp; rec above 103%</v>
          </cell>
          <cell r="J124">
            <v>2455</v>
          </cell>
          <cell r="K124" t="str">
            <v>kVARh del &amp; rec bet. 097% to 103%</v>
          </cell>
          <cell r="L124">
            <v>2891</v>
          </cell>
          <cell r="M124" t="str">
            <v>kVARh del &amp; rec below 097%</v>
          </cell>
          <cell r="N124">
            <v>1</v>
          </cell>
          <cell r="O124">
            <v>0</v>
          </cell>
        </row>
        <row r="125">
          <cell r="A125">
            <v>4864989</v>
          </cell>
          <cell r="B125" t="str">
            <v>06/01/2025 14:54:02</v>
          </cell>
          <cell r="C125" t="str">
            <v>DTL60774</v>
          </cell>
          <cell r="D125" t="str">
            <v>M+</v>
          </cell>
          <cell r="E125">
            <v>6</v>
          </cell>
          <cell r="F125" t="str">
            <v>01/01/2025</v>
          </cell>
          <cell r="G125" t="str">
            <v>Cum.kWh net</v>
          </cell>
          <cell r="H125">
            <v>557545</v>
          </cell>
          <cell r="I125" t="str">
            <v>kVARh del &amp; rec above 103%</v>
          </cell>
          <cell r="J125">
            <v>4026</v>
          </cell>
          <cell r="K125" t="str">
            <v>kVARh del &amp; rec bet. 097% to 103%</v>
          </cell>
          <cell r="L125">
            <v>988932</v>
          </cell>
          <cell r="M125" t="str">
            <v>kVARh del &amp; rec below 097%</v>
          </cell>
          <cell r="N125">
            <v>999538</v>
          </cell>
          <cell r="O125">
            <v>0</v>
          </cell>
        </row>
        <row r="126">
          <cell r="A126">
            <v>4864992</v>
          </cell>
          <cell r="B126" t="str">
            <v>06/01/2025 10:59:54</v>
          </cell>
          <cell r="C126" t="str">
            <v>DTL60774</v>
          </cell>
          <cell r="D126" t="str">
            <v>M+</v>
          </cell>
          <cell r="E126">
            <v>6</v>
          </cell>
          <cell r="F126" t="str">
            <v>01/01/2025</v>
          </cell>
          <cell r="G126" t="str">
            <v>Cum.kWh net</v>
          </cell>
          <cell r="H126">
            <v>684615</v>
          </cell>
          <cell r="I126" t="str">
            <v>kVARh del &amp; rec above 103%</v>
          </cell>
          <cell r="J126">
            <v>184701</v>
          </cell>
          <cell r="K126" t="str">
            <v>kVARh del &amp; rec bet. 097% to 103%</v>
          </cell>
          <cell r="L126">
            <v>149978</v>
          </cell>
          <cell r="M126" t="str">
            <v>kVARh del &amp; rec below 097%</v>
          </cell>
          <cell r="N126">
            <v>3291</v>
          </cell>
          <cell r="O126">
            <v>0</v>
          </cell>
        </row>
        <row r="127">
          <cell r="A127">
            <v>4864993</v>
          </cell>
          <cell r="B127" t="str">
            <v>08/01/2025 14:09:54</v>
          </cell>
          <cell r="C127" t="str">
            <v>DTL60774</v>
          </cell>
          <cell r="D127" t="str">
            <v>M+</v>
          </cell>
          <cell r="E127">
            <v>8</v>
          </cell>
          <cell r="F127" t="str">
            <v>01/01/2025</v>
          </cell>
          <cell r="G127" t="str">
            <v>Cum.kWh net</v>
          </cell>
          <cell r="H127">
            <v>377209</v>
          </cell>
          <cell r="I127" t="str">
            <v>kVARh del &amp; rec above 103%</v>
          </cell>
          <cell r="J127">
            <v>930809</v>
          </cell>
          <cell r="K127" t="str">
            <v>kVARh del &amp; rec bet. 097% to 103%</v>
          </cell>
          <cell r="L127">
            <v>805859</v>
          </cell>
          <cell r="M127" t="str">
            <v>kVARh del &amp; rec below 097%</v>
          </cell>
          <cell r="N127">
            <v>986415</v>
          </cell>
          <cell r="O127">
            <v>0</v>
          </cell>
        </row>
        <row r="128">
          <cell r="A128">
            <v>4864994</v>
          </cell>
          <cell r="B128" t="str">
            <v>06/01/2025 12:04:32</v>
          </cell>
          <cell r="C128" t="str">
            <v>DTL60774</v>
          </cell>
          <cell r="D128" t="str">
            <v>M+</v>
          </cell>
          <cell r="E128">
            <v>6</v>
          </cell>
          <cell r="F128" t="str">
            <v>01/01/2025</v>
          </cell>
          <cell r="G128" t="str">
            <v>Cum.kWh net</v>
          </cell>
          <cell r="H128">
            <v>318368</v>
          </cell>
          <cell r="I128" t="str">
            <v>kVARh del &amp; rec above 103%</v>
          </cell>
          <cell r="J128">
            <v>3632</v>
          </cell>
          <cell r="K128" t="str">
            <v>kVARh del &amp; rec bet. 097% to 103%</v>
          </cell>
          <cell r="L128">
            <v>40445</v>
          </cell>
          <cell r="M128" t="str">
            <v>kVARh del &amp; rec below 097%</v>
          </cell>
          <cell r="N128">
            <v>4332</v>
          </cell>
          <cell r="O128">
            <v>0</v>
          </cell>
        </row>
        <row r="129">
          <cell r="A129">
            <v>4864996</v>
          </cell>
          <cell r="B129" t="str">
            <v>06/01/2025 14:09:38</v>
          </cell>
          <cell r="C129" t="str">
            <v>DTL60774</v>
          </cell>
          <cell r="D129" t="str">
            <v>M+</v>
          </cell>
          <cell r="E129">
            <v>6</v>
          </cell>
          <cell r="F129" t="str">
            <v>01/01/2025</v>
          </cell>
          <cell r="G129" t="str">
            <v>Cum.kWh net</v>
          </cell>
          <cell r="H129">
            <v>205768</v>
          </cell>
          <cell r="I129" t="str">
            <v>kVARh del &amp; rec above 103%</v>
          </cell>
          <cell r="J129">
            <v>983407</v>
          </cell>
          <cell r="K129" t="str">
            <v>kVARh del &amp; rec bet. 097% to 103%</v>
          </cell>
          <cell r="L129">
            <v>983537</v>
          </cell>
          <cell r="M129" t="str">
            <v>kVARh del &amp; rec below 097%</v>
          </cell>
          <cell r="N129">
            <v>877</v>
          </cell>
          <cell r="O129">
            <v>0</v>
          </cell>
        </row>
        <row r="130">
          <cell r="A130">
            <v>4864997</v>
          </cell>
          <cell r="B130" t="str">
            <v>06/01/2025 11:29:00</v>
          </cell>
          <cell r="C130" t="str">
            <v>DTL60774</v>
          </cell>
          <cell r="D130" t="str">
            <v>M+</v>
          </cell>
          <cell r="E130">
            <v>6</v>
          </cell>
          <cell r="F130" t="str">
            <v>01/01/2025</v>
          </cell>
          <cell r="G130" t="str">
            <v>Cum.kWh net</v>
          </cell>
          <cell r="H130">
            <v>802740</v>
          </cell>
          <cell r="I130" t="str">
            <v>kVARh del &amp; rec above 103%</v>
          </cell>
          <cell r="J130">
            <v>42460</v>
          </cell>
          <cell r="K130" t="str">
            <v>kVARh del &amp; rec bet. 097% to 103%</v>
          </cell>
          <cell r="L130">
            <v>63382</v>
          </cell>
          <cell r="M130" t="str">
            <v>kVARh del &amp; rec below 097%</v>
          </cell>
          <cell r="N130">
            <v>996954</v>
          </cell>
          <cell r="O130">
            <v>0</v>
          </cell>
        </row>
        <row r="131">
          <cell r="A131">
            <v>4864999</v>
          </cell>
          <cell r="B131" t="str">
            <v>06/01/2025 12:09:23</v>
          </cell>
          <cell r="C131" t="str">
            <v>DTL60774</v>
          </cell>
          <cell r="D131" t="str">
            <v>M+</v>
          </cell>
          <cell r="E131">
            <v>6</v>
          </cell>
          <cell r="F131" t="str">
            <v>01/01/2025</v>
          </cell>
          <cell r="G131" t="str">
            <v>Cum.kWh net</v>
          </cell>
          <cell r="H131">
            <v>332663</v>
          </cell>
          <cell r="I131" t="str">
            <v>kVARh del &amp; rec above 103%</v>
          </cell>
          <cell r="J131">
            <v>155295</v>
          </cell>
          <cell r="K131" t="str">
            <v>kVARh del &amp; rec bet. 097% to 103%</v>
          </cell>
          <cell r="L131">
            <v>176562</v>
          </cell>
          <cell r="M131" t="str">
            <v>kVARh del &amp; rec below 097%</v>
          </cell>
          <cell r="N131">
            <v>6156</v>
          </cell>
          <cell r="O131">
            <v>0</v>
          </cell>
        </row>
        <row r="132">
          <cell r="A132">
            <v>4865000</v>
          </cell>
          <cell r="B132" t="str">
            <v>06/01/2025 14:13:33</v>
          </cell>
          <cell r="C132" t="str">
            <v>DTL60774</v>
          </cell>
          <cell r="D132" t="str">
            <v>M+</v>
          </cell>
          <cell r="E132">
            <v>6</v>
          </cell>
          <cell r="F132" t="str">
            <v>01/01/2025</v>
          </cell>
          <cell r="G132" t="str">
            <v>Cum.kWh net</v>
          </cell>
          <cell r="H132">
            <v>591521</v>
          </cell>
          <cell r="I132" t="str">
            <v>kVARh del &amp; rec above 103%</v>
          </cell>
          <cell r="J132">
            <v>967686</v>
          </cell>
          <cell r="K132" t="str">
            <v>kVARh del &amp; rec bet. 097% to 103%</v>
          </cell>
          <cell r="L132">
            <v>945260</v>
          </cell>
          <cell r="M132" t="str">
            <v>kVARh del &amp; rec below 097%</v>
          </cell>
          <cell r="N132">
            <v>3096</v>
          </cell>
          <cell r="O132">
            <v>0</v>
          </cell>
        </row>
        <row r="133">
          <cell r="A133">
            <v>4865002</v>
          </cell>
          <cell r="B133" t="str">
            <v>06/01/2025 09:16:12</v>
          </cell>
          <cell r="C133" t="str">
            <v>DTL60774</v>
          </cell>
          <cell r="D133" t="str">
            <v>M+</v>
          </cell>
          <cell r="E133">
            <v>6</v>
          </cell>
          <cell r="F133" t="str">
            <v>01/01/2025</v>
          </cell>
          <cell r="G133" t="str">
            <v>Cum.kWh net</v>
          </cell>
          <cell r="H133">
            <v>396679</v>
          </cell>
          <cell r="I133" t="str">
            <v>kVARh del &amp; rec above 103%</v>
          </cell>
          <cell r="J133">
            <v>912</v>
          </cell>
          <cell r="K133" t="str">
            <v>kVARh del &amp; rec bet. 097% to 103%</v>
          </cell>
          <cell r="L133">
            <v>44339</v>
          </cell>
          <cell r="M133" t="str">
            <v>kVARh del &amp; rec below 097%</v>
          </cell>
          <cell r="N133">
            <v>9593</v>
          </cell>
          <cell r="O133">
            <v>0</v>
          </cell>
        </row>
        <row r="134">
          <cell r="A134">
            <v>4865004</v>
          </cell>
          <cell r="B134" t="str">
            <v>08/01/2025 15:16:02</v>
          </cell>
          <cell r="C134" t="str">
            <v>DTL60774</v>
          </cell>
          <cell r="D134" t="str">
            <v>M+</v>
          </cell>
          <cell r="E134">
            <v>8</v>
          </cell>
          <cell r="F134" t="str">
            <v>01/01/2025</v>
          </cell>
          <cell r="G134" t="str">
            <v>Cum.kWh net</v>
          </cell>
          <cell r="H134">
            <v>302524</v>
          </cell>
          <cell r="I134" t="str">
            <v>kVARh del &amp; rec above 103%</v>
          </cell>
          <cell r="J134">
            <v>688</v>
          </cell>
          <cell r="K134" t="str">
            <v>kVARh del &amp; rec bet. 097% to 103%</v>
          </cell>
          <cell r="L134">
            <v>13737</v>
          </cell>
          <cell r="M134" t="str">
            <v>kVARh del &amp; rec below 097%</v>
          </cell>
          <cell r="N134">
            <v>3256</v>
          </cell>
          <cell r="O134">
            <v>0</v>
          </cell>
        </row>
        <row r="135">
          <cell r="A135">
            <v>4865005</v>
          </cell>
          <cell r="B135" t="str">
            <v>07/01/2025 10:54:04</v>
          </cell>
          <cell r="C135" t="str">
            <v>DTL60774</v>
          </cell>
          <cell r="D135" t="str">
            <v>M+</v>
          </cell>
          <cell r="E135">
            <v>7</v>
          </cell>
          <cell r="F135" t="str">
            <v>01/01/2025</v>
          </cell>
          <cell r="G135" t="str">
            <v>Cum.kWh net</v>
          </cell>
          <cell r="H135">
            <v>751253</v>
          </cell>
          <cell r="I135" t="str">
            <v>kVARh del &amp; rec above 103%</v>
          </cell>
          <cell r="J135">
            <v>999015</v>
          </cell>
          <cell r="K135" t="str">
            <v>kVARh del &amp; rec bet. 097% to 103%</v>
          </cell>
          <cell r="L135">
            <v>977458</v>
          </cell>
          <cell r="M135" t="str">
            <v>kVARh del &amp; rec below 097%</v>
          </cell>
          <cell r="N135">
            <v>997146</v>
          </cell>
          <cell r="O135">
            <v>0</v>
          </cell>
        </row>
        <row r="136">
          <cell r="A136">
            <v>4865010</v>
          </cell>
          <cell r="B136" t="str">
            <v>08/01/2025 14:33:59</v>
          </cell>
          <cell r="C136" t="str">
            <v>DTL60774</v>
          </cell>
          <cell r="D136" t="str">
            <v>M+</v>
          </cell>
          <cell r="E136">
            <v>8</v>
          </cell>
          <cell r="F136" t="str">
            <v>01/01/2025</v>
          </cell>
          <cell r="G136" t="str">
            <v>Cum.kWh net</v>
          </cell>
          <cell r="H136">
            <v>87684</v>
          </cell>
          <cell r="I136" t="str">
            <v>kVARh del &amp; rec above 103%</v>
          </cell>
          <cell r="J136">
            <v>999667</v>
          </cell>
          <cell r="K136" t="str">
            <v>kVARh del &amp; rec bet. 097% to 103%</v>
          </cell>
          <cell r="L136">
            <v>6673</v>
          </cell>
          <cell r="M136" t="str">
            <v>kVARh del &amp; rec below 097%</v>
          </cell>
          <cell r="N136">
            <v>2376</v>
          </cell>
          <cell r="O136">
            <v>0</v>
          </cell>
        </row>
        <row r="137">
          <cell r="A137">
            <v>4865011</v>
          </cell>
          <cell r="B137" t="str">
            <v>06/01/2025 11:50:00</v>
          </cell>
          <cell r="C137" t="str">
            <v>DTL60774</v>
          </cell>
          <cell r="D137" t="str">
            <v>M+</v>
          </cell>
          <cell r="E137">
            <v>6</v>
          </cell>
          <cell r="F137" t="str">
            <v>01/01/2025</v>
          </cell>
          <cell r="G137" t="str">
            <v>Cum.kWh net</v>
          </cell>
          <cell r="H137">
            <v>825254</v>
          </cell>
          <cell r="I137" t="str">
            <v>kVARh del &amp; rec above 103%</v>
          </cell>
          <cell r="J137">
            <v>81210</v>
          </cell>
          <cell r="K137" t="str">
            <v>kVARh del &amp; rec bet. 097% to 103%</v>
          </cell>
          <cell r="L137">
            <v>210604</v>
          </cell>
          <cell r="M137" t="str">
            <v>kVARh del &amp; rec below 097%</v>
          </cell>
          <cell r="N137">
            <v>47</v>
          </cell>
          <cell r="O137">
            <v>0</v>
          </cell>
        </row>
        <row r="138">
          <cell r="A138">
            <v>4865012</v>
          </cell>
          <cell r="B138" t="str">
            <v>06/01/2025 13:10:55</v>
          </cell>
          <cell r="C138" t="str">
            <v>DTL60774</v>
          </cell>
          <cell r="D138" t="str">
            <v>M+</v>
          </cell>
          <cell r="E138">
            <v>6</v>
          </cell>
          <cell r="F138" t="str">
            <v>01/01/2025</v>
          </cell>
          <cell r="G138" t="str">
            <v>Cum.kWh net</v>
          </cell>
          <cell r="H138">
            <v>518645</v>
          </cell>
          <cell r="I138" t="str">
            <v>kVARh del &amp; rec above 103%</v>
          </cell>
          <cell r="J138">
            <v>1684</v>
          </cell>
          <cell r="K138" t="str">
            <v>kVARh del &amp; rec bet. 097% to 103%</v>
          </cell>
          <cell r="L138">
            <v>18613</v>
          </cell>
          <cell r="M138" t="str">
            <v>kVARh del &amp; rec below 097%</v>
          </cell>
          <cell r="N138">
            <v>999</v>
          </cell>
          <cell r="O138">
            <v>0</v>
          </cell>
        </row>
        <row r="139">
          <cell r="A139">
            <v>4865015</v>
          </cell>
          <cell r="B139" t="str">
            <v>06/01/2025 14:21:41</v>
          </cell>
          <cell r="C139" t="str">
            <v>DTL60774</v>
          </cell>
          <cell r="D139" t="str">
            <v>M+</v>
          </cell>
          <cell r="E139">
            <v>6</v>
          </cell>
          <cell r="F139" t="str">
            <v>01/01/2025</v>
          </cell>
          <cell r="G139" t="str">
            <v>Cum.kWh net</v>
          </cell>
          <cell r="H139">
            <v>914344</v>
          </cell>
          <cell r="I139" t="str">
            <v>kVARh del &amp; rec above 103%</v>
          </cell>
          <cell r="J139">
            <v>39724</v>
          </cell>
          <cell r="K139" t="str">
            <v>kVARh del &amp; rec bet. 097% to 103%</v>
          </cell>
          <cell r="L139">
            <v>44649</v>
          </cell>
          <cell r="M139" t="str">
            <v>kVARh del &amp; rec below 097%</v>
          </cell>
          <cell r="N139">
            <v>79</v>
          </cell>
          <cell r="O139">
            <v>0</v>
          </cell>
        </row>
        <row r="140">
          <cell r="A140">
            <v>4865016</v>
          </cell>
          <cell r="B140" t="str">
            <v>06/01/2025 11:37:30</v>
          </cell>
          <cell r="C140" t="str">
            <v>DTL60774</v>
          </cell>
          <cell r="D140" t="str">
            <v>M+</v>
          </cell>
          <cell r="E140">
            <v>6</v>
          </cell>
          <cell r="F140" t="str">
            <v>01/01/2025</v>
          </cell>
          <cell r="G140" t="str">
            <v>Cum.kWh net</v>
          </cell>
          <cell r="H140">
            <v>751779</v>
          </cell>
          <cell r="I140" t="str">
            <v>kVARh del &amp; rec above 103%</v>
          </cell>
          <cell r="J140">
            <v>4797</v>
          </cell>
          <cell r="K140" t="str">
            <v>kVARh del &amp; rec bet. 097% to 103%</v>
          </cell>
          <cell r="L140">
            <v>13299</v>
          </cell>
          <cell r="M140" t="str">
            <v>kVARh del &amp; rec below 097%</v>
          </cell>
          <cell r="N140">
            <v>999886</v>
          </cell>
          <cell r="O140">
            <v>0</v>
          </cell>
        </row>
        <row r="141">
          <cell r="A141">
            <v>4865022</v>
          </cell>
          <cell r="B141" t="str">
            <v>08/01/2025 13:10:50</v>
          </cell>
          <cell r="C141" t="str">
            <v>DTL60774</v>
          </cell>
          <cell r="D141" t="str">
            <v>M+</v>
          </cell>
          <cell r="E141">
            <v>8</v>
          </cell>
          <cell r="F141" t="str">
            <v>01/01/2025</v>
          </cell>
          <cell r="G141" t="str">
            <v>Cum.kWh net</v>
          </cell>
          <cell r="H141">
            <v>777966</v>
          </cell>
          <cell r="I141" t="str">
            <v>kVARh del &amp; rec above 103%</v>
          </cell>
          <cell r="J141">
            <v>2628</v>
          </cell>
          <cell r="K141" t="str">
            <v>kVARh del &amp; rec bet. 097% to 103%</v>
          </cell>
          <cell r="L141">
            <v>992613</v>
          </cell>
          <cell r="M141" t="str">
            <v>kVARh del &amp; rec below 097%</v>
          </cell>
          <cell r="N141">
            <v>998599</v>
          </cell>
          <cell r="O141">
            <v>0</v>
          </cell>
        </row>
        <row r="142">
          <cell r="A142">
            <v>4865025</v>
          </cell>
          <cell r="B142" t="str">
            <v>08/01/2025 12:21:45</v>
          </cell>
          <cell r="C142" t="str">
            <v>DTL60774</v>
          </cell>
          <cell r="D142" t="str">
            <v>M+</v>
          </cell>
          <cell r="E142">
            <v>8</v>
          </cell>
          <cell r="F142" t="str">
            <v>01/01/2025</v>
          </cell>
          <cell r="G142" t="str">
            <v>Cum.kWh net</v>
          </cell>
          <cell r="H142">
            <v>673569</v>
          </cell>
          <cell r="I142" t="str">
            <v>kVARh del &amp; rec above 103%</v>
          </cell>
          <cell r="J142">
            <v>49731</v>
          </cell>
          <cell r="K142" t="str">
            <v>kVARh del &amp; rec bet. 097% to 103%</v>
          </cell>
          <cell r="L142">
            <v>122703</v>
          </cell>
          <cell r="M142" t="str">
            <v>kVARh del &amp; rec below 097%</v>
          </cell>
          <cell r="N142">
            <v>997047</v>
          </cell>
          <cell r="O142">
            <v>0</v>
          </cell>
        </row>
        <row r="143">
          <cell r="A143">
            <v>4865026</v>
          </cell>
          <cell r="B143" t="str">
            <v>06/01/2025 11:52:12</v>
          </cell>
          <cell r="C143" t="str">
            <v>DTL60774</v>
          </cell>
          <cell r="D143" t="str">
            <v>M+</v>
          </cell>
          <cell r="E143">
            <v>6</v>
          </cell>
          <cell r="F143" t="str">
            <v>01/01/2025</v>
          </cell>
          <cell r="G143" t="str">
            <v>Cum.kWh net</v>
          </cell>
          <cell r="H143">
            <v>572555</v>
          </cell>
          <cell r="I143" t="str">
            <v>kVARh del &amp; rec above 103%</v>
          </cell>
          <cell r="J143">
            <v>956021</v>
          </cell>
          <cell r="K143" t="str">
            <v>kVARh del &amp; rec bet. 097% to 103%</v>
          </cell>
          <cell r="L143">
            <v>972948</v>
          </cell>
          <cell r="M143" t="str">
            <v>kVARh del &amp; rec below 097%</v>
          </cell>
          <cell r="N143">
            <v>915</v>
          </cell>
          <cell r="O143">
            <v>0</v>
          </cell>
        </row>
        <row r="144">
          <cell r="A144">
            <v>4865027</v>
          </cell>
          <cell r="B144" t="str">
            <v>06/01/2025 14:34:28</v>
          </cell>
          <cell r="C144" t="str">
            <v>DTL60774</v>
          </cell>
          <cell r="D144" t="str">
            <v>M+</v>
          </cell>
          <cell r="E144">
            <v>6</v>
          </cell>
          <cell r="F144" t="str">
            <v>01/01/2025</v>
          </cell>
          <cell r="G144" t="str">
            <v>Cum.kWh net</v>
          </cell>
          <cell r="H144">
            <v>58575</v>
          </cell>
          <cell r="I144" t="str">
            <v>kVARh del &amp; rec above 103%</v>
          </cell>
          <cell r="J144">
            <v>995961</v>
          </cell>
          <cell r="K144" t="str">
            <v>kVARh del &amp; rec bet. 097% to 103%</v>
          </cell>
          <cell r="L144">
            <v>988354</v>
          </cell>
          <cell r="M144" t="str">
            <v>kVARh del &amp; rec below 097%</v>
          </cell>
          <cell r="N144">
            <v>999772</v>
          </cell>
          <cell r="O144">
            <v>0</v>
          </cell>
        </row>
        <row r="145">
          <cell r="A145">
            <v>4865028</v>
          </cell>
          <cell r="B145" t="str">
            <v>06/01/2025 14:06:08</v>
          </cell>
          <cell r="C145" t="str">
            <v>DTL60774</v>
          </cell>
          <cell r="D145" t="str">
            <v>M+</v>
          </cell>
          <cell r="E145">
            <v>6</v>
          </cell>
          <cell r="F145" t="str">
            <v>01/01/2025</v>
          </cell>
          <cell r="G145" t="str">
            <v>Cum.kWh net</v>
          </cell>
          <cell r="H145">
            <v>124676</v>
          </cell>
          <cell r="I145" t="str">
            <v>kVARh del &amp; rec above 103%</v>
          </cell>
          <cell r="J145">
            <v>987012</v>
          </cell>
          <cell r="K145" t="str">
            <v>kVARh del &amp; rec bet. 097% to 103%</v>
          </cell>
          <cell r="L145">
            <v>989147</v>
          </cell>
          <cell r="M145" t="str">
            <v>kVARh del &amp; rec below 097%</v>
          </cell>
          <cell r="N145">
            <v>373</v>
          </cell>
          <cell r="O145">
            <v>0</v>
          </cell>
        </row>
        <row r="146">
          <cell r="A146">
            <v>4865030</v>
          </cell>
          <cell r="B146" t="str">
            <v>06/01/2025 14:26:42</v>
          </cell>
          <cell r="C146" t="str">
            <v>DTL60774</v>
          </cell>
          <cell r="D146" t="str">
            <v>M+</v>
          </cell>
          <cell r="E146">
            <v>6</v>
          </cell>
          <cell r="F146" t="str">
            <v>01/01/2025</v>
          </cell>
          <cell r="G146" t="str">
            <v>Cum.kWh net</v>
          </cell>
          <cell r="H146">
            <v>659232</v>
          </cell>
          <cell r="I146" t="str">
            <v>kVARh del &amp; rec above 103%</v>
          </cell>
          <cell r="J146">
            <v>888006</v>
          </cell>
          <cell r="K146" t="str">
            <v>kVARh del &amp; rec bet. 097% to 103%</v>
          </cell>
          <cell r="L146">
            <v>825514</v>
          </cell>
          <cell r="M146" t="str">
            <v>kVARh del &amp; rec below 097%</v>
          </cell>
          <cell r="N146">
            <v>933168</v>
          </cell>
          <cell r="O146">
            <v>0</v>
          </cell>
        </row>
        <row r="147">
          <cell r="A147">
            <v>4865031</v>
          </cell>
          <cell r="B147" t="str">
            <v>06/01/2025 10:27:22</v>
          </cell>
          <cell r="C147" t="str">
            <v>DTL60774</v>
          </cell>
          <cell r="D147" t="str">
            <v>M+</v>
          </cell>
          <cell r="E147">
            <v>6</v>
          </cell>
          <cell r="F147" t="str">
            <v>01/01/2025</v>
          </cell>
          <cell r="G147" t="str">
            <v>Cum.kWh net</v>
          </cell>
          <cell r="H147">
            <v>290888</v>
          </cell>
          <cell r="I147" t="str">
            <v>kVARh del &amp; rec above 103%</v>
          </cell>
          <cell r="J147">
            <v>76471</v>
          </cell>
          <cell r="K147" t="str">
            <v>kVARh del &amp; rec bet. 097% to 103%</v>
          </cell>
          <cell r="L147">
            <v>119233</v>
          </cell>
          <cell r="M147" t="str">
            <v>kVARh del &amp; rec below 097%</v>
          </cell>
          <cell r="N147">
            <v>4010</v>
          </cell>
          <cell r="O147">
            <v>0</v>
          </cell>
        </row>
        <row r="148">
          <cell r="A148">
            <v>4865036</v>
          </cell>
          <cell r="B148" t="str">
            <v>06/01/2025 15:30:08</v>
          </cell>
          <cell r="C148" t="str">
            <v>DTL60774</v>
          </cell>
          <cell r="D148" t="str">
            <v>M+</v>
          </cell>
          <cell r="E148">
            <v>6</v>
          </cell>
          <cell r="F148" t="str">
            <v>01/01/2025</v>
          </cell>
          <cell r="G148" t="str">
            <v>Cum.kWh net</v>
          </cell>
          <cell r="H148">
            <v>224211</v>
          </cell>
          <cell r="I148" t="str">
            <v>kVARh del &amp; rec above 103%</v>
          </cell>
          <cell r="J148">
            <v>953448</v>
          </cell>
          <cell r="K148" t="str">
            <v>kVARh del &amp; rec bet. 097% to 103%</v>
          </cell>
          <cell r="L148">
            <v>782619</v>
          </cell>
          <cell r="M148" t="str">
            <v>kVARh del &amp; rec below 097%</v>
          </cell>
          <cell r="N148">
            <v>984368</v>
          </cell>
          <cell r="O148">
            <v>0</v>
          </cell>
        </row>
        <row r="149">
          <cell r="A149">
            <v>4865037</v>
          </cell>
          <cell r="B149" t="str">
            <v>06/01/2025 15:01:39</v>
          </cell>
          <cell r="C149" t="str">
            <v>DTL60774</v>
          </cell>
          <cell r="D149" t="str">
            <v>M+</v>
          </cell>
          <cell r="E149">
            <v>6</v>
          </cell>
          <cell r="F149" t="str">
            <v>01/01/2025</v>
          </cell>
          <cell r="G149" t="str">
            <v>Cum.kWh net</v>
          </cell>
          <cell r="H149">
            <v>114599</v>
          </cell>
          <cell r="I149" t="str">
            <v>kVARh del &amp; rec above 103%</v>
          </cell>
          <cell r="J149">
            <v>55347</v>
          </cell>
          <cell r="K149" t="str">
            <v>kVARh del &amp; rec bet. 097% to 103%</v>
          </cell>
          <cell r="L149">
            <v>45697</v>
          </cell>
          <cell r="M149" t="str">
            <v>kVARh del &amp; rec below 097%</v>
          </cell>
          <cell r="N149">
            <v>9232</v>
          </cell>
          <cell r="O149">
            <v>0</v>
          </cell>
        </row>
        <row r="150">
          <cell r="A150">
            <v>4865038</v>
          </cell>
          <cell r="B150" t="str">
            <v>06/01/2025 11:32:55</v>
          </cell>
          <cell r="C150" t="str">
            <v>DTL60774</v>
          </cell>
          <cell r="D150" t="str">
            <v>M+</v>
          </cell>
          <cell r="E150">
            <v>6</v>
          </cell>
          <cell r="F150" t="str">
            <v>01/01/2025</v>
          </cell>
          <cell r="G150" t="str">
            <v>Cum.kWh net</v>
          </cell>
          <cell r="H150">
            <v>828355</v>
          </cell>
          <cell r="I150" t="str">
            <v>kVARh del &amp; rec above 103%</v>
          </cell>
          <cell r="J150">
            <v>1975</v>
          </cell>
          <cell r="K150" t="str">
            <v>kVARh del &amp; rec bet. 097% to 103%</v>
          </cell>
          <cell r="L150">
            <v>22337</v>
          </cell>
          <cell r="M150" t="str">
            <v>kVARh del &amp; rec below 097%</v>
          </cell>
          <cell r="N150">
            <v>2007</v>
          </cell>
          <cell r="O150">
            <v>0</v>
          </cell>
        </row>
        <row r="151">
          <cell r="A151">
            <v>4865041</v>
          </cell>
          <cell r="B151" t="str">
            <v>02/01/2025 15:43:39</v>
          </cell>
          <cell r="C151" t="str">
            <v>DTL60774</v>
          </cell>
          <cell r="D151" t="str">
            <v>M+</v>
          </cell>
          <cell r="E151">
            <v>2</v>
          </cell>
          <cell r="F151" t="str">
            <v>01/01/2025</v>
          </cell>
          <cell r="G151" t="str">
            <v>Cum.kWh net</v>
          </cell>
          <cell r="H151">
            <v>545893</v>
          </cell>
          <cell r="I151" t="str">
            <v>kVARh del &amp; rec above 103%</v>
          </cell>
          <cell r="J151">
            <v>65397</v>
          </cell>
          <cell r="K151" t="str">
            <v>kVARh del &amp; rec bet. 097% to 103%</v>
          </cell>
          <cell r="L151">
            <v>58400</v>
          </cell>
          <cell r="M151" t="str">
            <v>kVARh del &amp; rec below 097%</v>
          </cell>
          <cell r="N151">
            <v>995912</v>
          </cell>
          <cell r="O151">
            <v>0</v>
          </cell>
        </row>
        <row r="152">
          <cell r="A152">
            <v>4865041</v>
          </cell>
          <cell r="B152" t="str">
            <v>06/01/2025 12:49:02</v>
          </cell>
          <cell r="C152" t="str">
            <v>DTL60774</v>
          </cell>
          <cell r="D152" t="str">
            <v>M+</v>
          </cell>
          <cell r="E152">
            <v>6</v>
          </cell>
          <cell r="F152" t="str">
            <v>01/01/2025</v>
          </cell>
          <cell r="G152" t="str">
            <v>Cum.kWh net</v>
          </cell>
          <cell r="H152">
            <v>545893</v>
          </cell>
          <cell r="I152" t="str">
            <v>kVARh del &amp; rec above 103%</v>
          </cell>
          <cell r="J152">
            <v>65397</v>
          </cell>
          <cell r="K152" t="str">
            <v>kVARh del &amp; rec bet. 097% to 103%</v>
          </cell>
          <cell r="L152">
            <v>58400</v>
          </cell>
          <cell r="M152" t="str">
            <v>kVARh del &amp; rec below 097%</v>
          </cell>
          <cell r="N152">
            <v>995912</v>
          </cell>
          <cell r="O152">
            <v>0</v>
          </cell>
        </row>
        <row r="153">
          <cell r="A153">
            <v>4865042</v>
          </cell>
          <cell r="B153" t="str">
            <v>09/01/2025 14:00:55</v>
          </cell>
          <cell r="C153" t="str">
            <v>DTL60774</v>
          </cell>
          <cell r="D153" t="str">
            <v>M+</v>
          </cell>
          <cell r="E153">
            <v>9</v>
          </cell>
          <cell r="F153" t="str">
            <v>01/01/2025</v>
          </cell>
          <cell r="G153" t="str">
            <v>Cum.kWh net</v>
          </cell>
          <cell r="H153">
            <v>471159</v>
          </cell>
          <cell r="I153" t="str">
            <v>kVARh del &amp; rec above 103%</v>
          </cell>
          <cell r="J153">
            <v>10291</v>
          </cell>
          <cell r="K153" t="str">
            <v>kVARh del &amp; rec bet. 097% to 103%</v>
          </cell>
          <cell r="L153">
            <v>42628</v>
          </cell>
          <cell r="M153" t="str">
            <v>kVARh del &amp; rec below 097%</v>
          </cell>
          <cell r="N153">
            <v>1625</v>
          </cell>
          <cell r="O153">
            <v>0</v>
          </cell>
        </row>
        <row r="154">
          <cell r="A154">
            <v>4865043</v>
          </cell>
          <cell r="B154" t="str">
            <v>13/01/2025 06:58:40</v>
          </cell>
          <cell r="C154" t="str">
            <v>DTL60774</v>
          </cell>
          <cell r="D154" t="str">
            <v>M+</v>
          </cell>
          <cell r="E154">
            <v>13</v>
          </cell>
          <cell r="F154" t="str">
            <v>01/01/2025</v>
          </cell>
          <cell r="G154" t="str">
            <v>Cum.kWh net</v>
          </cell>
          <cell r="H154">
            <v>395317</v>
          </cell>
          <cell r="I154" t="str">
            <v>kVARh del &amp; rec above 103%</v>
          </cell>
          <cell r="J154">
            <v>1404</v>
          </cell>
          <cell r="K154" t="str">
            <v>kVARh del &amp; rec bet. 097% to 103%</v>
          </cell>
          <cell r="L154">
            <v>55757</v>
          </cell>
          <cell r="M154" t="str">
            <v>kVARh del &amp; rec below 097%</v>
          </cell>
          <cell r="N154">
            <v>18530</v>
          </cell>
          <cell r="O154">
            <v>0</v>
          </cell>
        </row>
        <row r="155">
          <cell r="A155">
            <v>4865044</v>
          </cell>
          <cell r="B155" t="str">
            <v>06/01/2025 11:35:53</v>
          </cell>
          <cell r="C155" t="str">
            <v>DTL60774</v>
          </cell>
          <cell r="D155" t="str">
            <v>M+</v>
          </cell>
          <cell r="E155">
            <v>6</v>
          </cell>
          <cell r="F155" t="str">
            <v>01/01/2025</v>
          </cell>
          <cell r="G155" t="str">
            <v>Cum.kWh net</v>
          </cell>
          <cell r="H155">
            <v>240573</v>
          </cell>
          <cell r="I155" t="str">
            <v>kVARh del &amp; rec above 103%</v>
          </cell>
          <cell r="J155">
            <v>16733</v>
          </cell>
          <cell r="K155" t="str">
            <v>kVARh del &amp; rec bet. 097% to 103%</v>
          </cell>
          <cell r="L155">
            <v>116846</v>
          </cell>
          <cell r="M155" t="str">
            <v>kVARh del &amp; rec below 097%</v>
          </cell>
          <cell r="N155">
            <v>10294</v>
          </cell>
          <cell r="O155">
            <v>0</v>
          </cell>
        </row>
        <row r="156">
          <cell r="A156">
            <v>4865049</v>
          </cell>
          <cell r="B156" t="str">
            <v>06/01/2025 14:40:45</v>
          </cell>
          <cell r="C156" t="str">
            <v>DTL60774</v>
          </cell>
          <cell r="D156" t="str">
            <v>M+</v>
          </cell>
          <cell r="E156">
            <v>6</v>
          </cell>
          <cell r="F156" t="str">
            <v>01/01/2025</v>
          </cell>
          <cell r="G156" t="str">
            <v>Cum.kWh net</v>
          </cell>
          <cell r="H156">
            <v>45858</v>
          </cell>
          <cell r="I156" t="str">
            <v>kVARh del &amp; rec above 103%</v>
          </cell>
          <cell r="J156">
            <v>996507</v>
          </cell>
          <cell r="K156" t="str">
            <v>kVARh del &amp; rec bet. 097% to 103%</v>
          </cell>
          <cell r="L156">
            <v>990824</v>
          </cell>
          <cell r="M156" t="str">
            <v>kVARh del &amp; rec below 097%</v>
          </cell>
          <cell r="N156">
            <v>999784</v>
          </cell>
          <cell r="O156">
            <v>0</v>
          </cell>
        </row>
        <row r="157">
          <cell r="A157">
            <v>4865052</v>
          </cell>
          <cell r="B157" t="str">
            <v>13/01/2025 06:48:06</v>
          </cell>
          <cell r="C157" t="str">
            <v>DTL60774</v>
          </cell>
          <cell r="D157" t="str">
            <v>M+</v>
          </cell>
          <cell r="E157">
            <v>13</v>
          </cell>
          <cell r="F157" t="str">
            <v>01/01/2025</v>
          </cell>
          <cell r="G157" t="str">
            <v>Cum.kWh net</v>
          </cell>
          <cell r="H157">
            <v>387109</v>
          </cell>
          <cell r="I157" t="str">
            <v>kVARh del &amp; rec above 103%</v>
          </cell>
          <cell r="J157">
            <v>66872</v>
          </cell>
          <cell r="K157" t="str">
            <v>kVARh del &amp; rec bet. 097% to 103%</v>
          </cell>
          <cell r="L157">
            <v>173203</v>
          </cell>
          <cell r="M157" t="str">
            <v>kVARh del &amp; rec below 097%</v>
          </cell>
          <cell r="N157">
            <v>4886</v>
          </cell>
          <cell r="O157">
            <v>0</v>
          </cell>
        </row>
        <row r="158">
          <cell r="A158">
            <v>4865053</v>
          </cell>
          <cell r="B158" t="str">
            <v>06/01/2025 15:27:34</v>
          </cell>
          <cell r="C158" t="str">
            <v>DTL60774</v>
          </cell>
          <cell r="D158" t="str">
            <v>M+</v>
          </cell>
          <cell r="E158">
            <v>6</v>
          </cell>
          <cell r="F158" t="str">
            <v>01/01/2025</v>
          </cell>
          <cell r="G158" t="str">
            <v>Cum.kWh net</v>
          </cell>
          <cell r="H158">
            <v>59562</v>
          </cell>
          <cell r="I158" t="str">
            <v>kVARh del &amp; rec above 103%</v>
          </cell>
          <cell r="J158">
            <v>985494</v>
          </cell>
          <cell r="K158" t="str">
            <v>kVARh del &amp; rec bet. 097% to 103%</v>
          </cell>
          <cell r="L158">
            <v>892936</v>
          </cell>
          <cell r="M158" t="str">
            <v>kVARh del &amp; rec below 097%</v>
          </cell>
          <cell r="N158">
            <v>992280</v>
          </cell>
          <cell r="O158">
            <v>0</v>
          </cell>
        </row>
        <row r="159">
          <cell r="A159">
            <v>4865054</v>
          </cell>
          <cell r="B159" t="str">
            <v>06/01/2025 12:19:32</v>
          </cell>
          <cell r="C159" t="str">
            <v>DTL60774</v>
          </cell>
          <cell r="D159" t="str">
            <v>M+</v>
          </cell>
          <cell r="E159">
            <v>6</v>
          </cell>
          <cell r="F159" t="str">
            <v>01/01/2025</v>
          </cell>
          <cell r="G159" t="str">
            <v>Cum.kWh net</v>
          </cell>
          <cell r="H159">
            <v>582918</v>
          </cell>
          <cell r="I159" t="str">
            <v>kVARh del &amp; rec above 103%</v>
          </cell>
          <cell r="J159">
            <v>101347</v>
          </cell>
          <cell r="K159" t="str">
            <v>kVARh del &amp; rec bet. 097% to 103%</v>
          </cell>
          <cell r="L159">
            <v>193829</v>
          </cell>
          <cell r="M159" t="str">
            <v>kVARh del &amp; rec below 097%</v>
          </cell>
          <cell r="N159">
            <v>1446</v>
          </cell>
          <cell r="O159">
            <v>0</v>
          </cell>
        </row>
        <row r="160">
          <cell r="A160">
            <v>4865057</v>
          </cell>
          <cell r="B160" t="str">
            <v>06/01/2025 14:39:58</v>
          </cell>
          <cell r="C160" t="str">
            <v>DTL60774</v>
          </cell>
          <cell r="D160" t="str">
            <v>M+</v>
          </cell>
          <cell r="E160">
            <v>6</v>
          </cell>
          <cell r="F160" t="str">
            <v>01/01/2025</v>
          </cell>
          <cell r="G160" t="str">
            <v>Cum.kWh net</v>
          </cell>
          <cell r="H160">
            <v>244171</v>
          </cell>
          <cell r="I160" t="str">
            <v>kVARh del &amp; rec above 103%</v>
          </cell>
          <cell r="J160">
            <v>999041</v>
          </cell>
          <cell r="K160" t="str">
            <v>kVARh del &amp; rec bet. 097% to 103%</v>
          </cell>
          <cell r="L160">
            <v>984363</v>
          </cell>
          <cell r="M160" t="str">
            <v>kVARh del &amp; rec below 097%</v>
          </cell>
          <cell r="N160">
            <v>996727</v>
          </cell>
          <cell r="O160">
            <v>0</v>
          </cell>
        </row>
        <row r="161">
          <cell r="A161">
            <v>4865060</v>
          </cell>
          <cell r="B161" t="str">
            <v>06/01/2025 12:08:37</v>
          </cell>
          <cell r="C161" t="str">
            <v>DTL60774</v>
          </cell>
          <cell r="D161" t="str">
            <v>M+</v>
          </cell>
          <cell r="E161">
            <v>6</v>
          </cell>
          <cell r="F161" t="str">
            <v>01/01/2025</v>
          </cell>
          <cell r="G161" t="str">
            <v>Cum.kWh net</v>
          </cell>
          <cell r="H161">
            <v>324364</v>
          </cell>
          <cell r="I161" t="str">
            <v>kVARh del &amp; rec above 103%</v>
          </cell>
          <cell r="J161">
            <v>74120</v>
          </cell>
          <cell r="K161" t="str">
            <v>kVARh del &amp; rec bet. 097% to 103%</v>
          </cell>
          <cell r="L161">
            <v>8645</v>
          </cell>
          <cell r="M161" t="str">
            <v>kVARh del &amp; rec below 097%</v>
          </cell>
          <cell r="N161">
            <v>999999</v>
          </cell>
          <cell r="O161">
            <v>0</v>
          </cell>
        </row>
        <row r="162">
          <cell r="A162">
            <v>4865060</v>
          </cell>
          <cell r="B162" t="str">
            <v>13/01/2025 11:11:11</v>
          </cell>
          <cell r="C162" t="str">
            <v>DTL60774</v>
          </cell>
          <cell r="D162" t="str">
            <v>M+</v>
          </cell>
          <cell r="E162">
            <v>13</v>
          </cell>
          <cell r="F162" t="str">
            <v>01/01/2025</v>
          </cell>
          <cell r="G162" t="str">
            <v>Cum.kWh net</v>
          </cell>
          <cell r="H162">
            <v>324364</v>
          </cell>
          <cell r="I162" t="str">
            <v>kVARh del &amp; rec above 103%</v>
          </cell>
          <cell r="J162">
            <v>74120</v>
          </cell>
          <cell r="K162" t="str">
            <v>kVARh del &amp; rec bet. 097% to 103%</v>
          </cell>
          <cell r="L162">
            <v>8645</v>
          </cell>
          <cell r="M162" t="str">
            <v>kVARh del &amp; rec below 097%</v>
          </cell>
          <cell r="N162">
            <v>999999</v>
          </cell>
          <cell r="O162">
            <v>0</v>
          </cell>
        </row>
        <row r="163">
          <cell r="A163">
            <v>4865062</v>
          </cell>
          <cell r="B163" t="str">
            <v>06/01/2025 12:19:57</v>
          </cell>
          <cell r="C163" t="str">
            <v>DTL60774</v>
          </cell>
          <cell r="D163" t="str">
            <v>M+</v>
          </cell>
          <cell r="E163">
            <v>6</v>
          </cell>
          <cell r="F163" t="str">
            <v>01/01/2025</v>
          </cell>
          <cell r="G163" t="str">
            <v>Cum.kWh net</v>
          </cell>
          <cell r="H163">
            <v>449130</v>
          </cell>
          <cell r="I163" t="str">
            <v>kVARh del &amp; rec above 103%</v>
          </cell>
          <cell r="J163">
            <v>724106</v>
          </cell>
          <cell r="K163" t="str">
            <v>kVARh del &amp; rec bet. 097% to 103%</v>
          </cell>
          <cell r="L163">
            <v>994006</v>
          </cell>
          <cell r="M163" t="str">
            <v>kVARh del &amp; rec below 097%</v>
          </cell>
          <cell r="N163">
            <v>3</v>
          </cell>
          <cell r="O163">
            <v>0</v>
          </cell>
        </row>
        <row r="164">
          <cell r="A164">
            <v>4865062</v>
          </cell>
          <cell r="B164" t="str">
            <v>09/01/2025 13:50:40</v>
          </cell>
          <cell r="C164" t="str">
            <v>DTL60774</v>
          </cell>
          <cell r="D164" t="str">
            <v>M+</v>
          </cell>
          <cell r="E164">
            <v>9</v>
          </cell>
          <cell r="F164" t="str">
            <v>01/01/2025</v>
          </cell>
          <cell r="G164" t="str">
            <v>Cum.kWh net</v>
          </cell>
          <cell r="H164">
            <v>449130</v>
          </cell>
          <cell r="I164" t="str">
            <v>kVARh del &amp; rec above 103%</v>
          </cell>
          <cell r="J164">
            <v>724106</v>
          </cell>
          <cell r="K164" t="str">
            <v>kVARh del &amp; rec bet. 097% to 103%</v>
          </cell>
          <cell r="L164">
            <v>994006</v>
          </cell>
          <cell r="M164" t="str">
            <v>kVARh del &amp; rec below 097%</v>
          </cell>
          <cell r="N164">
            <v>3</v>
          </cell>
          <cell r="O164">
            <v>0</v>
          </cell>
        </row>
        <row r="165">
          <cell r="A165">
            <v>4865062</v>
          </cell>
          <cell r="B165" t="str">
            <v>13/01/2025 11:19:54</v>
          </cell>
          <cell r="C165" t="str">
            <v>DTL60774</v>
          </cell>
          <cell r="D165" t="str">
            <v>M+</v>
          </cell>
          <cell r="E165">
            <v>13</v>
          </cell>
          <cell r="F165" t="str">
            <v>01/01/2025</v>
          </cell>
          <cell r="G165" t="str">
            <v>Cum.kWh net</v>
          </cell>
          <cell r="H165">
            <v>449130</v>
          </cell>
          <cell r="I165" t="str">
            <v>kVARh del &amp; rec above 103%</v>
          </cell>
          <cell r="J165">
            <v>724106</v>
          </cell>
          <cell r="K165" t="str">
            <v>kVARh del &amp; rec bet. 097% to 103%</v>
          </cell>
          <cell r="L165">
            <v>994006</v>
          </cell>
          <cell r="M165" t="str">
            <v>kVARh del &amp; rec below 097%</v>
          </cell>
          <cell r="N165">
            <v>3</v>
          </cell>
          <cell r="O165">
            <v>0</v>
          </cell>
        </row>
        <row r="166">
          <cell r="A166">
            <v>4865064</v>
          </cell>
          <cell r="B166" t="str">
            <v>07/01/2025 14:27:47</v>
          </cell>
          <cell r="C166" t="str">
            <v>DTL60774</v>
          </cell>
          <cell r="D166" t="str">
            <v>M+</v>
          </cell>
          <cell r="E166">
            <v>7</v>
          </cell>
          <cell r="F166" t="str">
            <v>01/01/2025</v>
          </cell>
          <cell r="G166" t="str">
            <v>Cum.kWh net</v>
          </cell>
          <cell r="H166">
            <v>433461</v>
          </cell>
          <cell r="I166" t="str">
            <v>kVARh del &amp; rec above 103%</v>
          </cell>
          <cell r="J166">
            <v>989496</v>
          </cell>
          <cell r="K166" t="str">
            <v>kVARh del &amp; rec bet. 097% to 103%</v>
          </cell>
          <cell r="L166">
            <v>22914</v>
          </cell>
          <cell r="M166" t="str">
            <v>kVARh del &amp; rec below 097%</v>
          </cell>
          <cell r="N166">
            <v>998736</v>
          </cell>
          <cell r="O166">
            <v>0</v>
          </cell>
        </row>
        <row r="167">
          <cell r="A167">
            <v>4865065</v>
          </cell>
          <cell r="B167" t="str">
            <v>06/01/2025 13:31:51</v>
          </cell>
          <cell r="C167" t="str">
            <v>DTL60774</v>
          </cell>
          <cell r="D167" t="str">
            <v>M+</v>
          </cell>
          <cell r="E167">
            <v>6</v>
          </cell>
          <cell r="F167" t="str">
            <v>01/01/2025</v>
          </cell>
          <cell r="G167" t="str">
            <v>Cum.kWh net</v>
          </cell>
          <cell r="H167">
            <v>999998</v>
          </cell>
          <cell r="I167" t="str">
            <v>kVARh del &amp; rec above 103%</v>
          </cell>
          <cell r="J167">
            <v>0</v>
          </cell>
          <cell r="K167" t="str">
            <v>kVARh del &amp; rec bet. 097% to 103%</v>
          </cell>
          <cell r="L167">
            <v>999987</v>
          </cell>
          <cell r="M167" t="str">
            <v>kVARh del &amp; rec below 097%</v>
          </cell>
          <cell r="N167">
            <v>999995</v>
          </cell>
          <cell r="O167">
            <v>0</v>
          </cell>
        </row>
        <row r="168">
          <cell r="A168">
            <v>4865066</v>
          </cell>
          <cell r="B168" t="str">
            <v>06/01/2025 13:18:34</v>
          </cell>
          <cell r="C168" t="str">
            <v>DTL60774</v>
          </cell>
          <cell r="D168" t="str">
            <v>M+</v>
          </cell>
          <cell r="E168">
            <v>6</v>
          </cell>
          <cell r="F168" t="str">
            <v>01/01/2025</v>
          </cell>
          <cell r="G168" t="str">
            <v>Cum.kWh net</v>
          </cell>
          <cell r="H168">
            <v>43208</v>
          </cell>
          <cell r="I168" t="str">
            <v>kVARh del &amp; rec above 103%</v>
          </cell>
          <cell r="J168">
            <v>785</v>
          </cell>
          <cell r="K168" t="str">
            <v>kVARh del &amp; rec bet. 097% to 103%</v>
          </cell>
          <cell r="L168">
            <v>5921</v>
          </cell>
          <cell r="M168" t="str">
            <v>kVARh del &amp; rec below 097%</v>
          </cell>
          <cell r="N168">
            <v>687</v>
          </cell>
          <cell r="O168">
            <v>0</v>
          </cell>
        </row>
        <row r="169">
          <cell r="A169">
            <v>4865067</v>
          </cell>
          <cell r="B169" t="str">
            <v>01/01/2025 12:04:27</v>
          </cell>
          <cell r="C169" t="str">
            <v>DTL60774</v>
          </cell>
          <cell r="D169" t="str">
            <v>M+</v>
          </cell>
          <cell r="E169">
            <v>1</v>
          </cell>
          <cell r="F169" t="str">
            <v>01/01/2025</v>
          </cell>
          <cell r="G169" t="str">
            <v>Cum.kWh net</v>
          </cell>
          <cell r="H169">
            <v>27849</v>
          </cell>
          <cell r="I169" t="str">
            <v>kVARh del &amp; rec above 103%</v>
          </cell>
          <cell r="J169">
            <v>285</v>
          </cell>
          <cell r="K169" t="str">
            <v>kVARh del &amp; rec bet. 097% to 103%</v>
          </cell>
          <cell r="L169">
            <v>5131</v>
          </cell>
          <cell r="M169" t="str">
            <v>kVARh del &amp; rec below 097%</v>
          </cell>
          <cell r="N169">
            <v>2025</v>
          </cell>
          <cell r="O169">
            <v>0</v>
          </cell>
        </row>
        <row r="170">
          <cell r="A170">
            <v>4865068</v>
          </cell>
          <cell r="B170" t="str">
            <v>08/01/2025 12:18:30</v>
          </cell>
          <cell r="C170" t="str">
            <v>DTL60774</v>
          </cell>
          <cell r="D170" t="str">
            <v>M+</v>
          </cell>
          <cell r="E170">
            <v>8</v>
          </cell>
          <cell r="F170" t="str">
            <v>01/01/2025</v>
          </cell>
          <cell r="G170" t="str">
            <v>Cum.kWh net</v>
          </cell>
          <cell r="H170">
            <v>26215</v>
          </cell>
          <cell r="I170" t="str">
            <v>kVARh del &amp; rec above 103%</v>
          </cell>
          <cell r="J170">
            <v>737</v>
          </cell>
          <cell r="K170" t="str">
            <v>kVARh del &amp; rec bet. 097% to 103%</v>
          </cell>
          <cell r="L170">
            <v>12051</v>
          </cell>
          <cell r="M170" t="str">
            <v>kVARh del &amp; rec below 097%</v>
          </cell>
          <cell r="N170">
            <v>6403</v>
          </cell>
          <cell r="O170">
            <v>0</v>
          </cell>
        </row>
        <row r="171">
          <cell r="A171">
            <v>4865071</v>
          </cell>
          <cell r="B171" t="str">
            <v>06/01/2025 12:59:32</v>
          </cell>
          <cell r="C171" t="str">
            <v>DTL60774</v>
          </cell>
          <cell r="D171" t="str">
            <v>M+</v>
          </cell>
          <cell r="E171">
            <v>6</v>
          </cell>
          <cell r="F171" t="str">
            <v>01/01/2025</v>
          </cell>
          <cell r="G171" t="str">
            <v>Cum.kWh net</v>
          </cell>
          <cell r="H171">
            <v>10159</v>
          </cell>
          <cell r="I171" t="str">
            <v>kVARh del &amp; rec above 103%</v>
          </cell>
          <cell r="J171">
            <v>922</v>
          </cell>
          <cell r="K171" t="str">
            <v>kVARh del &amp; rec bet. 097% to 103%</v>
          </cell>
          <cell r="L171">
            <v>5519</v>
          </cell>
          <cell r="M171" t="str">
            <v>kVARh del &amp; rec below 097%</v>
          </cell>
          <cell r="N171">
            <v>692</v>
          </cell>
          <cell r="O171">
            <v>0</v>
          </cell>
        </row>
        <row r="172">
          <cell r="A172">
            <v>4865072</v>
          </cell>
          <cell r="B172" t="str">
            <v>06/01/2025 13:17:09</v>
          </cell>
          <cell r="C172" t="str">
            <v>DTL60774</v>
          </cell>
          <cell r="D172" t="str">
            <v>M+</v>
          </cell>
          <cell r="E172">
            <v>6</v>
          </cell>
          <cell r="F172" t="str">
            <v>01/01/2025</v>
          </cell>
          <cell r="G172" t="str">
            <v>Cum.kWh net</v>
          </cell>
          <cell r="H172">
            <v>27989</v>
          </cell>
          <cell r="I172" t="str">
            <v>kVARh del &amp; rec above 103%</v>
          </cell>
          <cell r="J172">
            <v>999372</v>
          </cell>
          <cell r="K172" t="str">
            <v>kVARh del &amp; rec bet. 097% to 103%</v>
          </cell>
          <cell r="L172">
            <v>995162</v>
          </cell>
          <cell r="M172" t="str">
            <v>kVARh del &amp; rec below 097%</v>
          </cell>
          <cell r="N172">
            <v>999428</v>
          </cell>
          <cell r="O172">
            <v>0</v>
          </cell>
        </row>
        <row r="173">
          <cell r="A173">
            <v>4865074</v>
          </cell>
          <cell r="B173" t="str">
            <v>06/01/2025 10:48:18</v>
          </cell>
          <cell r="C173" t="str">
            <v>DTL60774</v>
          </cell>
          <cell r="D173" t="str">
            <v>M+</v>
          </cell>
          <cell r="E173">
            <v>6</v>
          </cell>
          <cell r="F173" t="str">
            <v>01/01/2025</v>
          </cell>
          <cell r="G173" t="str">
            <v>Cum.kWh net</v>
          </cell>
          <cell r="H173">
            <v>711</v>
          </cell>
          <cell r="I173" t="str">
            <v>kVARh del &amp; rec above 103%</v>
          </cell>
          <cell r="J173">
            <v>234</v>
          </cell>
          <cell r="K173" t="str">
            <v>kVARh del &amp; rec bet. 097% to 103%</v>
          </cell>
          <cell r="L173">
            <v>1526</v>
          </cell>
          <cell r="M173" t="str">
            <v>kVARh del &amp; rec below 097%</v>
          </cell>
          <cell r="N173">
            <v>138</v>
          </cell>
          <cell r="O173">
            <v>0</v>
          </cell>
        </row>
        <row r="174">
          <cell r="A174">
            <v>4865075</v>
          </cell>
          <cell r="B174" t="str">
            <v>01/01/2025 11:54:51</v>
          </cell>
          <cell r="C174" t="str">
            <v>DTL60774</v>
          </cell>
          <cell r="D174" t="str">
            <v>M+</v>
          </cell>
          <cell r="E174">
            <v>1</v>
          </cell>
          <cell r="F174" t="str">
            <v>01/01/2025</v>
          </cell>
          <cell r="G174" t="str">
            <v>Cum.kWh net</v>
          </cell>
          <cell r="H174">
            <v>284819</v>
          </cell>
          <cell r="I174" t="str">
            <v>kVARh del &amp; rec above 103%</v>
          </cell>
          <cell r="J174">
            <v>10504</v>
          </cell>
          <cell r="K174" t="str">
            <v>kVARh del &amp; rec bet. 097% to 103%</v>
          </cell>
          <cell r="L174">
            <v>35746</v>
          </cell>
          <cell r="M174" t="str">
            <v>kVARh del &amp; rec below 097%</v>
          </cell>
          <cell r="N174">
            <v>9437</v>
          </cell>
          <cell r="O174">
            <v>0</v>
          </cell>
        </row>
        <row r="175">
          <cell r="A175">
            <v>4865077</v>
          </cell>
          <cell r="B175" t="str">
            <v>08/01/2025 13:16:21</v>
          </cell>
          <cell r="C175" t="str">
            <v>DTL60774</v>
          </cell>
          <cell r="D175" t="str">
            <v>M+</v>
          </cell>
          <cell r="E175">
            <v>8</v>
          </cell>
          <cell r="F175" t="str">
            <v>01/01/2025</v>
          </cell>
          <cell r="G175" t="str">
            <v>Cum.kWh net</v>
          </cell>
          <cell r="H175">
            <v>25224</v>
          </cell>
          <cell r="I175" t="str">
            <v>kVARh del &amp; rec above 103%</v>
          </cell>
          <cell r="J175">
            <v>24</v>
          </cell>
          <cell r="K175" t="str">
            <v>kVARh del &amp; rec bet. 097% to 103%</v>
          </cell>
          <cell r="L175">
            <v>1548</v>
          </cell>
          <cell r="M175" t="str">
            <v>kVARh del &amp; rec below 097%</v>
          </cell>
          <cell r="N175">
            <v>265</v>
          </cell>
          <cell r="O175">
            <v>0</v>
          </cell>
        </row>
        <row r="176">
          <cell r="A176">
            <v>4865079</v>
          </cell>
          <cell r="B176" t="str">
            <v>06/01/2025 12:11:24</v>
          </cell>
          <cell r="C176" t="str">
            <v>DTL60774</v>
          </cell>
          <cell r="D176" t="str">
            <v>M+</v>
          </cell>
          <cell r="E176">
            <v>6</v>
          </cell>
          <cell r="F176" t="str">
            <v>01/01/2025</v>
          </cell>
          <cell r="G176" t="str">
            <v>Cum.kWh net</v>
          </cell>
          <cell r="H176">
            <v>10823</v>
          </cell>
          <cell r="I176" t="str">
            <v>kVARh del &amp; rec above 103%</v>
          </cell>
          <cell r="J176">
            <v>1403</v>
          </cell>
          <cell r="K176" t="str">
            <v>kVARh del &amp; rec bet. 097% to 103%</v>
          </cell>
          <cell r="L176">
            <v>5235</v>
          </cell>
          <cell r="M176" t="str">
            <v>kVARh del &amp; rec below 097%</v>
          </cell>
          <cell r="N176">
            <v>318</v>
          </cell>
          <cell r="O176">
            <v>0</v>
          </cell>
        </row>
        <row r="177">
          <cell r="A177">
            <v>4865080</v>
          </cell>
          <cell r="B177" t="str">
            <v>06/01/2025 15:02:27</v>
          </cell>
          <cell r="C177" t="str">
            <v>DTL60774</v>
          </cell>
          <cell r="D177" t="str">
            <v>M+</v>
          </cell>
          <cell r="E177">
            <v>6</v>
          </cell>
          <cell r="F177" t="str">
            <v>01/01/2025</v>
          </cell>
          <cell r="G177" t="str">
            <v>Cum.kWh net</v>
          </cell>
          <cell r="H177">
            <v>6254</v>
          </cell>
          <cell r="I177" t="str">
            <v>kVARh del &amp; rec above 103%</v>
          </cell>
          <cell r="J177">
            <v>999963</v>
          </cell>
          <cell r="K177" t="str">
            <v>kVARh del &amp; rec bet. 097% to 103%</v>
          </cell>
          <cell r="L177">
            <v>259</v>
          </cell>
          <cell r="M177" t="str">
            <v>kVARh del &amp; rec below 097%</v>
          </cell>
          <cell r="N177">
            <v>122</v>
          </cell>
          <cell r="O177">
            <v>0</v>
          </cell>
        </row>
        <row r="178">
          <cell r="A178">
            <v>4865081</v>
          </cell>
          <cell r="B178" t="str">
            <v>08/01/2025 13:27:37</v>
          </cell>
          <cell r="C178" t="str">
            <v>DTL60774</v>
          </cell>
          <cell r="D178" t="str">
            <v>M+</v>
          </cell>
          <cell r="E178">
            <v>8</v>
          </cell>
          <cell r="F178" t="str">
            <v>01/01/2025</v>
          </cell>
          <cell r="G178" t="str">
            <v>Cum.kWh net</v>
          </cell>
          <cell r="H178">
            <v>7</v>
          </cell>
          <cell r="I178" t="str">
            <v>kVARh del &amp; rec above 103%</v>
          </cell>
          <cell r="J178">
            <v>0</v>
          </cell>
          <cell r="K178" t="str">
            <v>kVARh del &amp; rec bet. 097% to 103%</v>
          </cell>
          <cell r="L178">
            <v>5</v>
          </cell>
          <cell r="M178" t="str">
            <v>kVARh del &amp; rec below 097%</v>
          </cell>
          <cell r="N178">
            <v>0</v>
          </cell>
          <cell r="O178">
            <v>0</v>
          </cell>
        </row>
        <row r="179">
          <cell r="A179">
            <v>4865082</v>
          </cell>
          <cell r="B179" t="str">
            <v>06/01/2025 11:31:56</v>
          </cell>
          <cell r="C179" t="str">
            <v>DTL60774</v>
          </cell>
          <cell r="D179" t="str">
            <v>M+</v>
          </cell>
          <cell r="E179">
            <v>6</v>
          </cell>
          <cell r="F179" t="str">
            <v>01/01/2025</v>
          </cell>
          <cell r="G179" t="str">
            <v>Cum.kWh net</v>
          </cell>
          <cell r="H179">
            <v>92207</v>
          </cell>
          <cell r="I179" t="str">
            <v>kVARh del &amp; rec above 103%</v>
          </cell>
          <cell r="J179">
            <v>1692</v>
          </cell>
          <cell r="K179" t="str">
            <v>kVARh del &amp; rec bet. 097% to 103%</v>
          </cell>
          <cell r="L179">
            <v>11479</v>
          </cell>
          <cell r="M179" t="str">
            <v>kVARh del &amp; rec below 097%</v>
          </cell>
          <cell r="N179">
            <v>742</v>
          </cell>
          <cell r="O179">
            <v>0</v>
          </cell>
        </row>
        <row r="180">
          <cell r="A180">
            <v>4865084</v>
          </cell>
          <cell r="B180" t="str">
            <v>06/01/2025 12:20:47</v>
          </cell>
          <cell r="C180" t="str">
            <v>DTL60774</v>
          </cell>
          <cell r="D180" t="str">
            <v>M+</v>
          </cell>
          <cell r="E180">
            <v>6</v>
          </cell>
          <cell r="F180" t="str">
            <v>01/01/2025</v>
          </cell>
          <cell r="G180" t="str">
            <v>Cum.kWh net</v>
          </cell>
          <cell r="H180">
            <v>1238</v>
          </cell>
          <cell r="I180" t="str">
            <v>kVARh del &amp; rec above 103%</v>
          </cell>
          <cell r="J180">
            <v>556</v>
          </cell>
          <cell r="K180" t="str">
            <v>kVARh del &amp; rec bet. 097% to 103%</v>
          </cell>
          <cell r="L180">
            <v>88</v>
          </cell>
          <cell r="M180" t="str">
            <v>kVARh del &amp; rec below 097%</v>
          </cell>
          <cell r="N180">
            <v>51</v>
          </cell>
          <cell r="O180">
            <v>0</v>
          </cell>
        </row>
        <row r="181">
          <cell r="A181">
            <v>4865088</v>
          </cell>
          <cell r="B181" t="str">
            <v>01/01/2025 12:39:56</v>
          </cell>
          <cell r="C181" t="str">
            <v>DTL60774</v>
          </cell>
          <cell r="D181" t="str">
            <v>M+</v>
          </cell>
          <cell r="E181">
            <v>1</v>
          </cell>
          <cell r="F181" t="str">
            <v>01/01/2025</v>
          </cell>
          <cell r="G181" t="str">
            <v>Cum.kWh net</v>
          </cell>
          <cell r="H181">
            <v>776</v>
          </cell>
          <cell r="I181" t="str">
            <v>kVARh del &amp; rec above 103%</v>
          </cell>
          <cell r="J181">
            <v>0</v>
          </cell>
          <cell r="K181" t="str">
            <v>kVARh del &amp; rec bet. 097% to 103%</v>
          </cell>
          <cell r="L181">
            <v>106</v>
          </cell>
          <cell r="M181" t="str">
            <v>kVARh del &amp; rec below 097%</v>
          </cell>
          <cell r="N181">
            <v>50</v>
          </cell>
          <cell r="O181">
            <v>0</v>
          </cell>
        </row>
        <row r="182">
          <cell r="A182">
            <v>4865089</v>
          </cell>
          <cell r="B182" t="str">
            <v>06/01/2025 11:33:31</v>
          </cell>
          <cell r="C182" t="str">
            <v>DTL60774</v>
          </cell>
          <cell r="D182" t="str">
            <v>M+</v>
          </cell>
          <cell r="E182">
            <v>6</v>
          </cell>
          <cell r="F182" t="str">
            <v>01/01/2025</v>
          </cell>
          <cell r="G182" t="str">
            <v>Cum.kWh net</v>
          </cell>
          <cell r="H182">
            <v>35293</v>
          </cell>
          <cell r="I182" t="str">
            <v>kVARh del &amp; rec above 103%</v>
          </cell>
          <cell r="J182">
            <v>999927</v>
          </cell>
          <cell r="K182" t="str">
            <v>kVARh del &amp; rec bet. 097% to 103%</v>
          </cell>
          <cell r="L182">
            <v>999679</v>
          </cell>
          <cell r="M182" t="str">
            <v>kVARh del &amp; rec below 097%</v>
          </cell>
          <cell r="N182">
            <v>5</v>
          </cell>
          <cell r="O182">
            <v>0</v>
          </cell>
        </row>
        <row r="183">
          <cell r="A183">
            <v>4865090</v>
          </cell>
          <cell r="B183" t="str">
            <v>06/01/2025 11:20:13</v>
          </cell>
          <cell r="C183" t="str">
            <v>DTL60774</v>
          </cell>
          <cell r="D183" t="str">
            <v>M+</v>
          </cell>
          <cell r="E183">
            <v>6</v>
          </cell>
          <cell r="F183" t="str">
            <v>01/01/2025</v>
          </cell>
          <cell r="G183" t="str">
            <v>Cum.kWh net</v>
          </cell>
          <cell r="H183">
            <v>74313</v>
          </cell>
          <cell r="I183" t="str">
            <v>kVARh del &amp; rec above 103%</v>
          </cell>
          <cell r="J183">
            <v>1233</v>
          </cell>
          <cell r="K183" t="str">
            <v>kVARh del &amp; rec bet. 097% to 103%</v>
          </cell>
          <cell r="L183">
            <v>10565</v>
          </cell>
          <cell r="M183" t="str">
            <v>kVARh del &amp; rec below 097%</v>
          </cell>
          <cell r="N183">
            <v>1858</v>
          </cell>
          <cell r="O183">
            <v>0</v>
          </cell>
        </row>
        <row r="184">
          <cell r="A184">
            <v>4865091</v>
          </cell>
          <cell r="B184" t="str">
            <v>13/01/2025 11:19:24</v>
          </cell>
          <cell r="C184" t="str">
            <v>DTL60774</v>
          </cell>
          <cell r="D184" t="str">
            <v>M+</v>
          </cell>
          <cell r="E184">
            <v>13</v>
          </cell>
          <cell r="F184" t="str">
            <v>01/01/2025</v>
          </cell>
          <cell r="G184" t="str">
            <v>Cum.kWh net</v>
          </cell>
          <cell r="H184">
            <v>116305</v>
          </cell>
          <cell r="I184" t="str">
            <v>kVARh del &amp; rec above 103%</v>
          </cell>
          <cell r="J184">
            <v>577</v>
          </cell>
          <cell r="K184" t="str">
            <v>kVARh del &amp; rec bet. 097% to 103%</v>
          </cell>
          <cell r="L184">
            <v>40463</v>
          </cell>
          <cell r="M184" t="str">
            <v>kVARh del &amp; rec below 097%</v>
          </cell>
          <cell r="N184">
            <v>34258</v>
          </cell>
          <cell r="O184">
            <v>0</v>
          </cell>
        </row>
        <row r="185">
          <cell r="A185">
            <v>4865094</v>
          </cell>
          <cell r="B185" t="str">
            <v>06/01/2025 16:39:48</v>
          </cell>
          <cell r="C185" t="str">
            <v>DTL60774</v>
          </cell>
          <cell r="D185" t="str">
            <v>M+</v>
          </cell>
          <cell r="E185">
            <v>6</v>
          </cell>
          <cell r="F185" t="str">
            <v>01/01/2025</v>
          </cell>
          <cell r="G185" t="str">
            <v>Cum.kWh net</v>
          </cell>
          <cell r="H185">
            <v>3096</v>
          </cell>
          <cell r="I185" t="str">
            <v>kVARh del &amp; rec above 103%</v>
          </cell>
          <cell r="J185">
            <v>999965</v>
          </cell>
          <cell r="K185" t="str">
            <v>kVARh del &amp; rec bet. 097% to 103%</v>
          </cell>
          <cell r="L185">
            <v>243</v>
          </cell>
          <cell r="M185" t="str">
            <v>kVARh del &amp; rec below 097%</v>
          </cell>
          <cell r="N185">
            <v>3</v>
          </cell>
          <cell r="O185">
            <v>0</v>
          </cell>
        </row>
        <row r="186">
          <cell r="A186">
            <v>4865100</v>
          </cell>
          <cell r="B186" t="str">
            <v>06/01/2025 12:32:40</v>
          </cell>
          <cell r="C186" t="str">
            <v>DTL60774</v>
          </cell>
          <cell r="D186" t="str">
            <v>M+</v>
          </cell>
          <cell r="E186">
            <v>6</v>
          </cell>
          <cell r="F186" t="str">
            <v>01/01/2025</v>
          </cell>
          <cell r="G186" t="str">
            <v>Cum.kWh net</v>
          </cell>
          <cell r="H186">
            <v>124717</v>
          </cell>
          <cell r="I186" t="str">
            <v>kVARh del &amp; rec above 103%</v>
          </cell>
          <cell r="J186">
            <v>999377</v>
          </cell>
          <cell r="K186" t="str">
            <v>kVARh del &amp; rec bet. 097% to 103%</v>
          </cell>
          <cell r="L186">
            <v>1025</v>
          </cell>
          <cell r="M186" t="str">
            <v>kVARh del &amp; rec below 097%</v>
          </cell>
          <cell r="N186">
            <v>999724</v>
          </cell>
          <cell r="O186">
            <v>0</v>
          </cell>
        </row>
        <row r="187">
          <cell r="A187">
            <v>4865103</v>
          </cell>
          <cell r="B187" t="str">
            <v>06/01/2025 12:59:50</v>
          </cell>
          <cell r="C187" t="str">
            <v>DTL60774</v>
          </cell>
          <cell r="D187" t="str">
            <v>M+</v>
          </cell>
          <cell r="E187">
            <v>6</v>
          </cell>
          <cell r="F187" t="str">
            <v>01/01/2025</v>
          </cell>
          <cell r="G187" t="str">
            <v>Cum.kWh net</v>
          </cell>
          <cell r="H187">
            <v>30353</v>
          </cell>
          <cell r="I187" t="str">
            <v>kVARh del &amp; rec above 103%</v>
          </cell>
          <cell r="J187">
            <v>999537</v>
          </cell>
          <cell r="K187" t="str">
            <v>kVARh del &amp; rec bet. 097% to 103%</v>
          </cell>
          <cell r="L187">
            <v>994130</v>
          </cell>
          <cell r="M187" t="str">
            <v>kVARh del &amp; rec below 097%</v>
          </cell>
          <cell r="N187">
            <v>999853</v>
          </cell>
          <cell r="O187">
            <v>0</v>
          </cell>
        </row>
        <row r="188">
          <cell r="A188">
            <v>4865104</v>
          </cell>
          <cell r="B188" t="str">
            <v>07/01/2025 11:56:18</v>
          </cell>
          <cell r="C188" t="str">
            <v>DTL60774</v>
          </cell>
          <cell r="D188" t="str">
            <v>M+</v>
          </cell>
          <cell r="E188">
            <v>7</v>
          </cell>
          <cell r="F188" t="str">
            <v>01/01/2025</v>
          </cell>
          <cell r="G188" t="str">
            <v>Cum.kWh net</v>
          </cell>
          <cell r="H188">
            <v>348063</v>
          </cell>
          <cell r="I188" t="str">
            <v>kVARh del &amp; rec above 103%</v>
          </cell>
          <cell r="J188">
            <v>18387</v>
          </cell>
          <cell r="K188" t="str">
            <v>kVARh del &amp; rec bet. 097% to 103%</v>
          </cell>
          <cell r="L188">
            <v>145102</v>
          </cell>
          <cell r="M188" t="str">
            <v>kVARh del &amp; rec below 097%</v>
          </cell>
          <cell r="N188">
            <v>999672</v>
          </cell>
          <cell r="O188">
            <v>0</v>
          </cell>
        </row>
        <row r="189">
          <cell r="A189">
            <v>4865107</v>
          </cell>
          <cell r="B189" t="str">
            <v>08/01/2025 15:01:03</v>
          </cell>
          <cell r="C189" t="str">
            <v>DTL60774</v>
          </cell>
          <cell r="D189" t="str">
            <v>M+</v>
          </cell>
          <cell r="E189">
            <v>8</v>
          </cell>
          <cell r="F189" t="str">
            <v>01/01/2025</v>
          </cell>
          <cell r="G189" t="str">
            <v>Cum.kWh net</v>
          </cell>
          <cell r="H189">
            <v>403633</v>
          </cell>
          <cell r="I189" t="str">
            <v>kVARh del &amp; rec above 103%</v>
          </cell>
          <cell r="J189">
            <v>998862</v>
          </cell>
          <cell r="K189" t="str">
            <v>kVARh del &amp; rec bet. 097% to 103%</v>
          </cell>
          <cell r="L189">
            <v>18846</v>
          </cell>
          <cell r="M189" t="str">
            <v>kVARh del &amp; rec below 097%</v>
          </cell>
          <cell r="N189">
            <v>883</v>
          </cell>
          <cell r="O189">
            <v>0</v>
          </cell>
        </row>
        <row r="190">
          <cell r="A190">
            <v>4865108</v>
          </cell>
          <cell r="B190" t="str">
            <v>07/01/2025 11:32:13</v>
          </cell>
          <cell r="C190" t="str">
            <v>DTL60774</v>
          </cell>
          <cell r="D190" t="str">
            <v>M+</v>
          </cell>
          <cell r="E190">
            <v>7</v>
          </cell>
          <cell r="F190" t="str">
            <v>01/01/2025</v>
          </cell>
          <cell r="G190" t="str">
            <v>Cum.kWh net</v>
          </cell>
          <cell r="H190">
            <v>328973</v>
          </cell>
          <cell r="I190" t="str">
            <v>kVARh del &amp; rec above 103%</v>
          </cell>
          <cell r="J190">
            <v>24904</v>
          </cell>
          <cell r="K190" t="str">
            <v>kVARh del &amp; rec bet. 097% to 103%</v>
          </cell>
          <cell r="L190">
            <v>276727</v>
          </cell>
          <cell r="M190" t="str">
            <v>kVARh del &amp; rec below 097%</v>
          </cell>
          <cell r="N190">
            <v>31343</v>
          </cell>
          <cell r="O190">
            <v>0</v>
          </cell>
        </row>
        <row r="191">
          <cell r="A191">
            <v>4865111</v>
          </cell>
          <cell r="B191" t="str">
            <v>07/01/2025 12:22:05</v>
          </cell>
          <cell r="C191" t="str">
            <v>DTL60774</v>
          </cell>
          <cell r="D191" t="str">
            <v>M+</v>
          </cell>
          <cell r="E191">
            <v>7</v>
          </cell>
          <cell r="F191" t="str">
            <v>01/01/2025</v>
          </cell>
          <cell r="G191" t="str">
            <v>Cum.kWh net</v>
          </cell>
          <cell r="H191">
            <v>979970</v>
          </cell>
          <cell r="I191" t="str">
            <v>kVARh del &amp; rec above 103%</v>
          </cell>
          <cell r="J191">
            <v>10190</v>
          </cell>
          <cell r="K191" t="str">
            <v>kVARh del &amp; rec bet. 097% to 103%</v>
          </cell>
          <cell r="L191">
            <v>18153</v>
          </cell>
          <cell r="M191" t="str">
            <v>kVARh del &amp; rec below 097%</v>
          </cell>
          <cell r="N191">
            <v>16901</v>
          </cell>
          <cell r="O191">
            <v>0</v>
          </cell>
        </row>
        <row r="192">
          <cell r="A192">
            <v>4865112</v>
          </cell>
          <cell r="B192" t="str">
            <v>07/01/2025 10:50:58</v>
          </cell>
          <cell r="C192" t="str">
            <v>DTL60774</v>
          </cell>
          <cell r="D192" t="str">
            <v>M+</v>
          </cell>
          <cell r="E192">
            <v>7</v>
          </cell>
          <cell r="F192" t="str">
            <v>01/01/2025</v>
          </cell>
          <cell r="G192" t="str">
            <v>Cum.kWh net</v>
          </cell>
          <cell r="H192">
            <v>995683</v>
          </cell>
          <cell r="I192" t="str">
            <v>kVARh del &amp; rec above 103%</v>
          </cell>
          <cell r="J192">
            <v>8705</v>
          </cell>
          <cell r="K192" t="str">
            <v>kVARh del &amp; rec bet. 097% to 103%</v>
          </cell>
          <cell r="L192">
            <v>997362</v>
          </cell>
          <cell r="M192" t="str">
            <v>kVARh del &amp; rec below 097%</v>
          </cell>
          <cell r="N192">
            <v>973165</v>
          </cell>
          <cell r="O192">
            <v>0</v>
          </cell>
        </row>
        <row r="193">
          <cell r="A193">
            <v>4865114</v>
          </cell>
          <cell r="B193" t="str">
            <v>06/01/2025 13:08:19</v>
          </cell>
          <cell r="C193" t="str">
            <v>DTL60774</v>
          </cell>
          <cell r="D193" t="str">
            <v>M+</v>
          </cell>
          <cell r="E193">
            <v>6</v>
          </cell>
          <cell r="F193" t="str">
            <v>01/01/2025</v>
          </cell>
          <cell r="G193" t="str">
            <v>Cum.kWh net</v>
          </cell>
          <cell r="H193">
            <v>998336</v>
          </cell>
          <cell r="I193" t="str">
            <v>kVARh del &amp; rec above 103%</v>
          </cell>
          <cell r="J193">
            <v>999921</v>
          </cell>
          <cell r="K193" t="str">
            <v>kVARh del &amp; rec bet. 097% to 103%</v>
          </cell>
          <cell r="L193">
            <v>999559</v>
          </cell>
          <cell r="M193" t="str">
            <v>kVARh del &amp; rec below 097%</v>
          </cell>
          <cell r="N193">
            <v>999851</v>
          </cell>
          <cell r="O193">
            <v>0</v>
          </cell>
        </row>
        <row r="194">
          <cell r="A194">
            <v>4865115</v>
          </cell>
          <cell r="B194" t="str">
            <v>07/01/2025 12:30:49</v>
          </cell>
          <cell r="C194" t="str">
            <v>DTL60774</v>
          </cell>
          <cell r="D194" t="str">
            <v>M+</v>
          </cell>
          <cell r="E194">
            <v>7</v>
          </cell>
          <cell r="F194" t="str">
            <v>01/01/2025</v>
          </cell>
          <cell r="G194" t="str">
            <v>Cum.kWh net</v>
          </cell>
          <cell r="H194">
            <v>616924</v>
          </cell>
          <cell r="I194" t="str">
            <v>kVARh del &amp; rec above 103%</v>
          </cell>
          <cell r="J194">
            <v>997104</v>
          </cell>
          <cell r="K194" t="str">
            <v>kVARh del &amp; rec bet. 097% to 103%</v>
          </cell>
          <cell r="L194">
            <v>956073</v>
          </cell>
          <cell r="M194" t="str">
            <v>kVARh del &amp; rec below 097%</v>
          </cell>
          <cell r="N194">
            <v>6671</v>
          </cell>
          <cell r="O194">
            <v>0</v>
          </cell>
        </row>
        <row r="195">
          <cell r="A195">
            <v>4865117</v>
          </cell>
          <cell r="B195" t="str">
            <v>06/01/2025 15:25:10</v>
          </cell>
          <cell r="C195" t="str">
            <v>DTL60774</v>
          </cell>
          <cell r="D195" t="str">
            <v>M+</v>
          </cell>
          <cell r="E195">
            <v>6</v>
          </cell>
          <cell r="F195" t="str">
            <v>01/01/2025</v>
          </cell>
          <cell r="G195" t="str">
            <v>Cum.kWh net</v>
          </cell>
          <cell r="H195">
            <v>87722</v>
          </cell>
          <cell r="I195" t="str">
            <v>kVARh del &amp; rec above 103%</v>
          </cell>
          <cell r="J195">
            <v>43</v>
          </cell>
          <cell r="K195" t="str">
            <v>kVARh del &amp; rec bet. 097% to 103%</v>
          </cell>
          <cell r="L195">
            <v>990859</v>
          </cell>
          <cell r="M195" t="str">
            <v>kVARh del &amp; rec below 097%</v>
          </cell>
          <cell r="N195">
            <v>988907</v>
          </cell>
          <cell r="O195">
            <v>0</v>
          </cell>
        </row>
        <row r="196">
          <cell r="A196">
            <v>4865119</v>
          </cell>
          <cell r="B196" t="str">
            <v>06/01/2025 12:32:27</v>
          </cell>
          <cell r="C196" t="str">
            <v>DTL60774</v>
          </cell>
          <cell r="D196" t="str">
            <v>M+</v>
          </cell>
          <cell r="E196">
            <v>6</v>
          </cell>
          <cell r="F196" t="str">
            <v>01/01/2025</v>
          </cell>
          <cell r="G196" t="str">
            <v>Cum.kWh net</v>
          </cell>
          <cell r="H196">
            <v>109774</v>
          </cell>
          <cell r="I196" t="str">
            <v>kVARh del &amp; rec above 103%</v>
          </cell>
          <cell r="J196">
            <v>374</v>
          </cell>
          <cell r="K196" t="str">
            <v>kVARh del &amp; rec bet. 097% to 103%</v>
          </cell>
          <cell r="L196">
            <v>3255</v>
          </cell>
          <cell r="M196" t="str">
            <v>kVARh del &amp; rec below 097%</v>
          </cell>
          <cell r="N196">
            <v>28</v>
          </cell>
          <cell r="O196">
            <v>0</v>
          </cell>
        </row>
        <row r="197">
          <cell r="A197">
            <v>4865120</v>
          </cell>
          <cell r="B197" t="str">
            <v>06/01/2025 11:23:09</v>
          </cell>
          <cell r="C197" t="str">
            <v>DTL60774</v>
          </cell>
          <cell r="D197" t="str">
            <v>M+</v>
          </cell>
          <cell r="E197">
            <v>6</v>
          </cell>
          <cell r="F197" t="str">
            <v>01/01/2025</v>
          </cell>
          <cell r="G197" t="str">
            <v>Cum.kWh net</v>
          </cell>
          <cell r="H197">
            <v>104039</v>
          </cell>
          <cell r="I197" t="str">
            <v>kVARh del &amp; rec above 103%</v>
          </cell>
          <cell r="J197">
            <v>65</v>
          </cell>
          <cell r="K197" t="str">
            <v>kVARh del &amp; rec bet. 097% to 103%</v>
          </cell>
          <cell r="L197">
            <v>4922</v>
          </cell>
          <cell r="M197" t="str">
            <v>kVARh del &amp; rec below 097%</v>
          </cell>
          <cell r="N197">
            <v>5144</v>
          </cell>
          <cell r="O197">
            <v>0</v>
          </cell>
        </row>
        <row r="198">
          <cell r="A198">
            <v>4865121</v>
          </cell>
          <cell r="B198" t="str">
            <v>07/01/2025 12:00:34</v>
          </cell>
          <cell r="C198" t="str">
            <v>DTL60774</v>
          </cell>
          <cell r="D198" t="str">
            <v>M+</v>
          </cell>
          <cell r="E198">
            <v>7</v>
          </cell>
          <cell r="F198" t="str">
            <v>01/01/2025</v>
          </cell>
          <cell r="G198" t="str">
            <v>Cum.kWh net</v>
          </cell>
          <cell r="H198">
            <v>115568</v>
          </cell>
          <cell r="I198" t="str">
            <v>kVARh del &amp; rec above 103%</v>
          </cell>
          <cell r="J198">
            <v>998836</v>
          </cell>
          <cell r="K198" t="str">
            <v>kVARh del &amp; rec bet. 097% to 103%</v>
          </cell>
          <cell r="L198">
            <v>961456</v>
          </cell>
          <cell r="M198" t="str">
            <v>kVARh del &amp; rec below 097%</v>
          </cell>
          <cell r="N198">
            <v>986467</v>
          </cell>
          <cell r="O198">
            <v>0</v>
          </cell>
        </row>
        <row r="199">
          <cell r="A199">
            <v>4865122</v>
          </cell>
          <cell r="B199" t="str">
            <v>07/01/2025 10:49:57</v>
          </cell>
          <cell r="C199" t="str">
            <v>DTL60774</v>
          </cell>
          <cell r="D199" t="str">
            <v>M+</v>
          </cell>
          <cell r="E199">
            <v>7</v>
          </cell>
          <cell r="F199" t="str">
            <v>01/01/2025</v>
          </cell>
          <cell r="G199" t="str">
            <v>Cum.kWh net</v>
          </cell>
          <cell r="H199">
            <v>905748</v>
          </cell>
          <cell r="I199" t="str">
            <v>kVARh del &amp; rec above 103%</v>
          </cell>
          <cell r="J199">
            <v>999772</v>
          </cell>
          <cell r="K199" t="str">
            <v>kVARh del &amp; rec bet. 097% to 103%</v>
          </cell>
          <cell r="L199">
            <v>45364</v>
          </cell>
          <cell r="M199" t="str">
            <v>kVARh del &amp; rec below 097%</v>
          </cell>
          <cell r="N199">
            <v>5308</v>
          </cell>
          <cell r="O199">
            <v>0</v>
          </cell>
        </row>
        <row r="200">
          <cell r="A200">
            <v>4865123</v>
          </cell>
          <cell r="B200" t="str">
            <v>06/01/2025 12:44:55</v>
          </cell>
          <cell r="C200" t="str">
            <v>DTL60774</v>
          </cell>
          <cell r="D200" t="str">
            <v>M+</v>
          </cell>
          <cell r="E200">
            <v>6</v>
          </cell>
          <cell r="F200" t="str">
            <v>01/01/2025</v>
          </cell>
          <cell r="G200" t="str">
            <v>Cum.kWh net</v>
          </cell>
          <cell r="H200">
            <v>35435</v>
          </cell>
          <cell r="I200" t="str">
            <v>kVARh del &amp; rec above 103%</v>
          </cell>
          <cell r="J200">
            <v>998035</v>
          </cell>
          <cell r="K200" t="str">
            <v>kVARh del &amp; rec bet. 097% to 103%</v>
          </cell>
          <cell r="L200">
            <v>995787</v>
          </cell>
          <cell r="M200" t="str">
            <v>kVARh del &amp; rec below 097%</v>
          </cell>
          <cell r="N200">
            <v>999801</v>
          </cell>
          <cell r="O200">
            <v>0</v>
          </cell>
        </row>
        <row r="201">
          <cell r="A201">
            <v>4865125</v>
          </cell>
          <cell r="B201" t="str">
            <v>07/01/2025 11:07:38</v>
          </cell>
          <cell r="C201" t="str">
            <v>DTL60774</v>
          </cell>
          <cell r="D201" t="str">
            <v>M+</v>
          </cell>
          <cell r="E201">
            <v>7</v>
          </cell>
          <cell r="F201" t="str">
            <v>01/01/2025</v>
          </cell>
          <cell r="G201" t="str">
            <v>Cum.kWh net</v>
          </cell>
          <cell r="H201">
            <v>246983</v>
          </cell>
          <cell r="I201" t="str">
            <v>kVARh del &amp; rec above 103%</v>
          </cell>
          <cell r="J201">
            <v>977595</v>
          </cell>
          <cell r="K201" t="str">
            <v>kVARh del &amp; rec bet. 097% to 103%</v>
          </cell>
          <cell r="L201">
            <v>961095</v>
          </cell>
          <cell r="M201" t="str">
            <v>kVARh del &amp; rec below 097%</v>
          </cell>
          <cell r="N201">
            <v>6423</v>
          </cell>
          <cell r="O201">
            <v>0</v>
          </cell>
        </row>
        <row r="202">
          <cell r="A202">
            <v>4865126</v>
          </cell>
          <cell r="B202" t="str">
            <v>07/01/2025 12:50:41</v>
          </cell>
          <cell r="C202" t="str">
            <v>DTL60774</v>
          </cell>
          <cell r="D202" t="str">
            <v>M+</v>
          </cell>
          <cell r="E202">
            <v>7</v>
          </cell>
          <cell r="F202" t="str">
            <v>01/01/2025</v>
          </cell>
          <cell r="G202" t="str">
            <v>Cum.kWh net</v>
          </cell>
          <cell r="H202">
            <v>55115</v>
          </cell>
          <cell r="I202" t="str">
            <v>kVARh del &amp; rec above 103%</v>
          </cell>
          <cell r="J202">
            <v>36</v>
          </cell>
          <cell r="K202" t="str">
            <v>kVARh del &amp; rec bet. 097% to 103%</v>
          </cell>
          <cell r="L202">
            <v>199</v>
          </cell>
          <cell r="M202" t="str">
            <v>kVARh del &amp; rec below 097%</v>
          </cell>
          <cell r="N202">
            <v>998978</v>
          </cell>
          <cell r="O202">
            <v>0</v>
          </cell>
        </row>
        <row r="203">
          <cell r="A203">
            <v>4865127</v>
          </cell>
          <cell r="B203" t="str">
            <v>07/01/2025 12:47:48</v>
          </cell>
          <cell r="C203" t="str">
            <v>DTL60774</v>
          </cell>
          <cell r="D203" t="str">
            <v>M+</v>
          </cell>
          <cell r="E203">
            <v>7</v>
          </cell>
          <cell r="F203" t="str">
            <v>01/01/2025</v>
          </cell>
          <cell r="G203" t="str">
            <v>Cum.kWh net</v>
          </cell>
          <cell r="H203">
            <v>373910</v>
          </cell>
          <cell r="I203" t="str">
            <v>kVARh del &amp; rec above 103%</v>
          </cell>
          <cell r="J203">
            <v>999772</v>
          </cell>
          <cell r="K203" t="str">
            <v>kVARh del &amp; rec bet. 097% to 103%</v>
          </cell>
          <cell r="L203">
            <v>9533</v>
          </cell>
          <cell r="M203" t="str">
            <v>kVARh del &amp; rec below 097%</v>
          </cell>
          <cell r="N203">
            <v>994685</v>
          </cell>
          <cell r="O203">
            <v>0</v>
          </cell>
        </row>
        <row r="204">
          <cell r="A204">
            <v>4865129</v>
          </cell>
          <cell r="B204" t="str">
            <v>07/01/2025 12:08:21</v>
          </cell>
          <cell r="C204" t="str">
            <v>DTL60774</v>
          </cell>
          <cell r="D204" t="str">
            <v>M+</v>
          </cell>
          <cell r="E204">
            <v>7</v>
          </cell>
          <cell r="F204" t="str">
            <v>01/01/2025</v>
          </cell>
          <cell r="G204" t="str">
            <v>Cum.kWh net</v>
          </cell>
          <cell r="H204">
            <v>462617</v>
          </cell>
          <cell r="I204" t="str">
            <v>kVARh del &amp; rec above 103%</v>
          </cell>
          <cell r="J204">
            <v>998228</v>
          </cell>
          <cell r="K204" t="str">
            <v>kVARh del &amp; rec bet. 097% to 103%</v>
          </cell>
          <cell r="L204">
            <v>969841</v>
          </cell>
          <cell r="M204" t="str">
            <v>kVARh del &amp; rec below 097%</v>
          </cell>
          <cell r="N204">
            <v>5177</v>
          </cell>
          <cell r="O204">
            <v>0</v>
          </cell>
        </row>
        <row r="205">
          <cell r="A205">
            <v>4865133</v>
          </cell>
          <cell r="B205" t="str">
            <v>07/01/2025 12:46:22</v>
          </cell>
          <cell r="C205" t="str">
            <v>DTL60774</v>
          </cell>
          <cell r="D205" t="str">
            <v>M+</v>
          </cell>
          <cell r="E205">
            <v>7</v>
          </cell>
          <cell r="F205" t="str">
            <v>01/01/2025</v>
          </cell>
          <cell r="G205" t="str">
            <v>Cum.kWh net</v>
          </cell>
          <cell r="H205">
            <v>422336</v>
          </cell>
          <cell r="I205" t="str">
            <v>kVARh del &amp; rec above 103%</v>
          </cell>
          <cell r="J205">
            <v>994548</v>
          </cell>
          <cell r="K205" t="str">
            <v>kVARh del &amp; rec bet. 097% to 103%</v>
          </cell>
          <cell r="L205">
            <v>976374</v>
          </cell>
          <cell r="M205" t="str">
            <v>kVARh del &amp; rec below 097%</v>
          </cell>
          <cell r="N205">
            <v>965149</v>
          </cell>
          <cell r="O205">
            <v>0</v>
          </cell>
        </row>
        <row r="206">
          <cell r="A206">
            <v>4865135</v>
          </cell>
          <cell r="B206" t="str">
            <v>06/01/2025 11:48:18</v>
          </cell>
          <cell r="C206" t="str">
            <v>DTL60774</v>
          </cell>
          <cell r="D206" t="str">
            <v>M+</v>
          </cell>
          <cell r="E206">
            <v>6</v>
          </cell>
          <cell r="F206" t="str">
            <v>01/01/2025</v>
          </cell>
          <cell r="G206" t="str">
            <v>Cum.kWh net</v>
          </cell>
          <cell r="H206">
            <v>77950</v>
          </cell>
          <cell r="I206" t="str">
            <v>kVARh del &amp; rec above 103%</v>
          </cell>
          <cell r="J206">
            <v>999294</v>
          </cell>
          <cell r="K206" t="str">
            <v>kVARh del &amp; rec bet. 097% to 103%</v>
          </cell>
          <cell r="L206">
            <v>990563</v>
          </cell>
          <cell r="M206" t="str">
            <v>kVARh del &amp; rec below 097%</v>
          </cell>
          <cell r="N206">
            <v>998752</v>
          </cell>
          <cell r="O206">
            <v>0</v>
          </cell>
        </row>
        <row r="207">
          <cell r="A207">
            <v>4865136</v>
          </cell>
          <cell r="B207" t="str">
            <v>08/01/2025 14:52:22</v>
          </cell>
          <cell r="C207" t="str">
            <v>DTL60774</v>
          </cell>
          <cell r="D207" t="str">
            <v>M+</v>
          </cell>
          <cell r="E207">
            <v>8</v>
          </cell>
          <cell r="F207" t="str">
            <v>01/01/2025</v>
          </cell>
          <cell r="G207" t="str">
            <v>Cum.kWh net</v>
          </cell>
          <cell r="H207">
            <v>618367</v>
          </cell>
          <cell r="I207" t="str">
            <v>kVARh del &amp; rec above 103%</v>
          </cell>
          <cell r="J207">
            <v>963976</v>
          </cell>
          <cell r="K207" t="str">
            <v>kVARh del &amp; rec bet. 097% to 103%</v>
          </cell>
          <cell r="L207">
            <v>971300</v>
          </cell>
          <cell r="M207" t="str">
            <v>kVARh del &amp; rec below 097%</v>
          </cell>
          <cell r="N207">
            <v>260</v>
          </cell>
          <cell r="O207">
            <v>0</v>
          </cell>
        </row>
        <row r="208">
          <cell r="A208">
            <v>4865137</v>
          </cell>
          <cell r="B208" t="str">
            <v>06/01/2025 12:59:27</v>
          </cell>
          <cell r="C208" t="str">
            <v>DTL60774</v>
          </cell>
          <cell r="D208" t="str">
            <v>M+</v>
          </cell>
          <cell r="E208">
            <v>6</v>
          </cell>
          <cell r="F208" t="str">
            <v>01/01/2025</v>
          </cell>
          <cell r="G208" t="str">
            <v>Cum.kWh net</v>
          </cell>
          <cell r="H208">
            <v>999999</v>
          </cell>
          <cell r="I208" t="str">
            <v>kVARh del &amp; rec above 103%</v>
          </cell>
          <cell r="J208">
            <v>0</v>
          </cell>
          <cell r="K208" t="str">
            <v>kVARh del &amp; rec bet. 097% to 103%</v>
          </cell>
          <cell r="L208">
            <v>1</v>
          </cell>
          <cell r="M208" t="str">
            <v>kVARh del &amp; rec below 097%</v>
          </cell>
          <cell r="N208">
            <v>0</v>
          </cell>
          <cell r="O208">
            <v>0</v>
          </cell>
        </row>
        <row r="209">
          <cell r="A209">
            <v>4865138</v>
          </cell>
          <cell r="B209" t="str">
            <v>06/01/2025 13:44:50</v>
          </cell>
          <cell r="C209" t="str">
            <v>DTL60774</v>
          </cell>
          <cell r="D209" t="str">
            <v>M+</v>
          </cell>
          <cell r="E209">
            <v>6</v>
          </cell>
          <cell r="F209" t="str">
            <v>01/01/2025</v>
          </cell>
          <cell r="G209" t="str">
            <v>Cum.kWh net</v>
          </cell>
          <cell r="H209">
            <v>123524</v>
          </cell>
          <cell r="I209" t="str">
            <v>kVARh del &amp; rec above 103%</v>
          </cell>
          <cell r="J209">
            <v>668</v>
          </cell>
          <cell r="K209" t="str">
            <v>kVARh del &amp; rec bet. 097% to 103%</v>
          </cell>
          <cell r="L209">
            <v>10930</v>
          </cell>
          <cell r="M209" t="str">
            <v>kVARh del &amp; rec below 097%</v>
          </cell>
          <cell r="N209">
            <v>12354</v>
          </cell>
          <cell r="O209">
            <v>0</v>
          </cell>
        </row>
        <row r="210">
          <cell r="A210">
            <v>4865140</v>
          </cell>
          <cell r="B210" t="str">
            <v>06/01/2025 15:27:17</v>
          </cell>
          <cell r="C210" t="str">
            <v>DTL60774</v>
          </cell>
          <cell r="D210" t="str">
            <v>M+</v>
          </cell>
          <cell r="E210">
            <v>6</v>
          </cell>
          <cell r="F210" t="str">
            <v>01/01/2025</v>
          </cell>
          <cell r="G210" t="str">
            <v>Cum.kWh net</v>
          </cell>
          <cell r="H210">
            <v>2285</v>
          </cell>
          <cell r="I210" t="str">
            <v>kVARh del &amp; rec above 103%</v>
          </cell>
          <cell r="J210">
            <v>998972</v>
          </cell>
          <cell r="K210" t="str">
            <v>kVARh del &amp; rec bet. 097% to 103%</v>
          </cell>
          <cell r="L210">
            <v>994992</v>
          </cell>
          <cell r="M210" t="str">
            <v>kVARh del &amp; rec below 097%</v>
          </cell>
          <cell r="N210">
            <v>999501</v>
          </cell>
          <cell r="O210">
            <v>0</v>
          </cell>
        </row>
        <row r="211">
          <cell r="A211">
            <v>4865143</v>
          </cell>
          <cell r="B211" t="str">
            <v>06/01/2025 12:24:16</v>
          </cell>
          <cell r="C211" t="str">
            <v>DTL60774</v>
          </cell>
          <cell r="D211" t="str">
            <v>M+</v>
          </cell>
          <cell r="E211">
            <v>6</v>
          </cell>
          <cell r="F211" t="str">
            <v>01/01/2025</v>
          </cell>
          <cell r="G211" t="str">
            <v>Cum.kWh net</v>
          </cell>
          <cell r="H211">
            <v>64378</v>
          </cell>
          <cell r="I211" t="str">
            <v>kVARh del &amp; rec above 103%</v>
          </cell>
          <cell r="J211">
            <v>9</v>
          </cell>
          <cell r="K211" t="str">
            <v>kVARh del &amp; rec bet. 097% to 103%</v>
          </cell>
          <cell r="L211">
            <v>997910</v>
          </cell>
          <cell r="M211" t="str">
            <v>kVARh del &amp; rec below 097%</v>
          </cell>
          <cell r="N211">
            <v>998352</v>
          </cell>
          <cell r="O211">
            <v>0</v>
          </cell>
        </row>
        <row r="212">
          <cell r="A212">
            <v>4865146</v>
          </cell>
          <cell r="B212" t="str">
            <v>06/01/2025 15:56:30</v>
          </cell>
          <cell r="C212" t="str">
            <v>DTL60774</v>
          </cell>
          <cell r="D212" t="str">
            <v>M+</v>
          </cell>
          <cell r="E212">
            <v>6</v>
          </cell>
          <cell r="F212" t="str">
            <v>01/01/2025</v>
          </cell>
          <cell r="G212" t="str">
            <v>Cum.kWh net</v>
          </cell>
          <cell r="H212">
            <v>90719</v>
          </cell>
          <cell r="I212" t="str">
            <v>kVARh del &amp; rec above 103%</v>
          </cell>
          <cell r="J212">
            <v>999824</v>
          </cell>
          <cell r="K212" t="str">
            <v>kVARh del &amp; rec bet. 097% to 103%</v>
          </cell>
          <cell r="L212">
            <v>7769</v>
          </cell>
          <cell r="M212" t="str">
            <v>kVARh del &amp; rec below 097%</v>
          </cell>
          <cell r="N212">
            <v>681</v>
          </cell>
          <cell r="O212">
            <v>0</v>
          </cell>
        </row>
        <row r="213">
          <cell r="A213">
            <v>4865147</v>
          </cell>
          <cell r="B213" t="str">
            <v>06/01/2025 12:39:59</v>
          </cell>
          <cell r="C213" t="str">
            <v>DTL60774</v>
          </cell>
          <cell r="D213" t="str">
            <v>M+</v>
          </cell>
          <cell r="E213">
            <v>6</v>
          </cell>
          <cell r="F213" t="str">
            <v>01/01/2025</v>
          </cell>
          <cell r="G213" t="str">
            <v>Cum.kWh net</v>
          </cell>
          <cell r="H213">
            <v>111965</v>
          </cell>
          <cell r="I213" t="str">
            <v>kVARh del &amp; rec above 103%</v>
          </cell>
          <cell r="J213">
            <v>999081</v>
          </cell>
          <cell r="K213" t="str">
            <v>kVARh del &amp; rec bet. 097% to 103%</v>
          </cell>
          <cell r="L213">
            <v>992550</v>
          </cell>
          <cell r="M213" t="str">
            <v>kVARh del &amp; rec below 097%</v>
          </cell>
          <cell r="N213">
            <v>2051</v>
          </cell>
          <cell r="O213">
            <v>0</v>
          </cell>
        </row>
        <row r="214">
          <cell r="A214">
            <v>4865149</v>
          </cell>
          <cell r="B214" t="str">
            <v>06/01/2025 14:29:38</v>
          </cell>
          <cell r="C214" t="str">
            <v>DTL60774</v>
          </cell>
          <cell r="D214" t="str">
            <v>M+</v>
          </cell>
          <cell r="E214">
            <v>6</v>
          </cell>
          <cell r="F214" t="str">
            <v>01/01/2025</v>
          </cell>
          <cell r="G214" t="str">
            <v>Cum.kWh net</v>
          </cell>
          <cell r="H214">
            <v>21160</v>
          </cell>
          <cell r="I214" t="str">
            <v>kVARh del &amp; rec above 103%</v>
          </cell>
          <cell r="J214">
            <v>994404</v>
          </cell>
          <cell r="K214" t="str">
            <v>kVARh del &amp; rec bet. 097% to 103%</v>
          </cell>
          <cell r="L214">
            <v>980253</v>
          </cell>
          <cell r="M214" t="str">
            <v>kVARh del &amp; rec below 097%</v>
          </cell>
          <cell r="N214">
            <v>996016</v>
          </cell>
          <cell r="O214">
            <v>0</v>
          </cell>
        </row>
        <row r="215">
          <cell r="A215">
            <v>4865150</v>
          </cell>
          <cell r="B215" t="str">
            <v>08/01/2025 14:48:37</v>
          </cell>
          <cell r="C215" t="str">
            <v>DTL60774</v>
          </cell>
          <cell r="D215" t="str">
            <v>M+</v>
          </cell>
          <cell r="E215">
            <v>8</v>
          </cell>
          <cell r="F215" t="str">
            <v>01/01/2025</v>
          </cell>
          <cell r="G215" t="str">
            <v>Cum.kWh net</v>
          </cell>
          <cell r="H215">
            <v>577856</v>
          </cell>
          <cell r="I215" t="str">
            <v>kVARh del &amp; rec above 103%</v>
          </cell>
          <cell r="J215">
            <v>17110</v>
          </cell>
          <cell r="K215" t="str">
            <v>kVARh del &amp; rec bet. 097% to 103%</v>
          </cell>
          <cell r="L215">
            <v>77365</v>
          </cell>
          <cell r="M215" t="str">
            <v>kVARh del &amp; rec below 097%</v>
          </cell>
          <cell r="N215">
            <v>866</v>
          </cell>
          <cell r="O215">
            <v>0</v>
          </cell>
        </row>
        <row r="216">
          <cell r="A216">
            <v>4865151</v>
          </cell>
          <cell r="B216" t="str">
            <v>06/01/2025 10:51:16</v>
          </cell>
          <cell r="C216" t="str">
            <v>DTL60774</v>
          </cell>
          <cell r="D216" t="str">
            <v>M+</v>
          </cell>
          <cell r="E216">
            <v>6</v>
          </cell>
          <cell r="F216" t="str">
            <v>01/01/2025</v>
          </cell>
          <cell r="G216" t="str">
            <v>Cum.kWh net</v>
          </cell>
          <cell r="H216">
            <v>311387</v>
          </cell>
          <cell r="I216" t="str">
            <v>kVARh del &amp; rec above 103%</v>
          </cell>
          <cell r="J216">
            <v>21419</v>
          </cell>
          <cell r="K216" t="str">
            <v>kVARh del &amp; rec bet. 097% to 103%</v>
          </cell>
          <cell r="L216">
            <v>23110</v>
          </cell>
          <cell r="M216" t="str">
            <v>kVARh del &amp; rec below 097%</v>
          </cell>
          <cell r="N216">
            <v>6535</v>
          </cell>
          <cell r="O216">
            <v>0</v>
          </cell>
        </row>
        <row r="217">
          <cell r="A217">
            <v>4865152</v>
          </cell>
          <cell r="B217" t="str">
            <v>06/01/2025 13:03:15</v>
          </cell>
          <cell r="C217" t="str">
            <v>DTL60774</v>
          </cell>
          <cell r="D217" t="str">
            <v>M+</v>
          </cell>
          <cell r="E217">
            <v>6</v>
          </cell>
          <cell r="F217" t="str">
            <v>01/01/2025</v>
          </cell>
          <cell r="G217" t="str">
            <v>Cum.kWh net</v>
          </cell>
          <cell r="H217">
            <v>19193</v>
          </cell>
          <cell r="I217" t="str">
            <v>kVARh del &amp; rec above 103%</v>
          </cell>
          <cell r="J217">
            <v>997168</v>
          </cell>
          <cell r="K217" t="str">
            <v>kVARh del &amp; rec bet. 097% to 103%</v>
          </cell>
          <cell r="L217">
            <v>992706</v>
          </cell>
          <cell r="M217" t="str">
            <v>kVARh del &amp; rec below 097%</v>
          </cell>
          <cell r="N217">
            <v>998625</v>
          </cell>
          <cell r="O217">
            <v>0</v>
          </cell>
        </row>
        <row r="218">
          <cell r="A218">
            <v>4865154</v>
          </cell>
          <cell r="B218" t="str">
            <v>08/01/2025 10:32:50</v>
          </cell>
          <cell r="C218" t="str">
            <v>DTL60774</v>
          </cell>
          <cell r="D218" t="str">
            <v>M+</v>
          </cell>
          <cell r="E218">
            <v>8</v>
          </cell>
          <cell r="F218" t="str">
            <v>01/01/2025</v>
          </cell>
          <cell r="G218" t="str">
            <v>Cum.kWh net</v>
          </cell>
          <cell r="H218">
            <v>135447</v>
          </cell>
          <cell r="I218" t="str">
            <v>kVARh del &amp; rec above 103%</v>
          </cell>
          <cell r="J218">
            <v>999802</v>
          </cell>
          <cell r="K218" t="str">
            <v>kVARh del &amp; rec bet. 097% to 103%</v>
          </cell>
          <cell r="L218">
            <v>2399</v>
          </cell>
          <cell r="M218" t="str">
            <v>kVARh del &amp; rec below 097%</v>
          </cell>
          <cell r="N218">
            <v>148</v>
          </cell>
          <cell r="O218">
            <v>0</v>
          </cell>
        </row>
        <row r="219">
          <cell r="A219">
            <v>4865155</v>
          </cell>
          <cell r="B219" t="str">
            <v>06/01/2025 13:17:16</v>
          </cell>
          <cell r="C219" t="str">
            <v>DTL60774</v>
          </cell>
          <cell r="D219" t="str">
            <v>M+</v>
          </cell>
          <cell r="E219">
            <v>6</v>
          </cell>
          <cell r="F219" t="str">
            <v>01/01/2025</v>
          </cell>
          <cell r="G219" t="str">
            <v>Cum.kWh net</v>
          </cell>
          <cell r="H219">
            <v>152925</v>
          </cell>
          <cell r="I219" t="str">
            <v>kVARh del &amp; rec above 103%</v>
          </cell>
          <cell r="J219">
            <v>990914</v>
          </cell>
          <cell r="K219" t="str">
            <v>kVARh del &amp; rec bet. 097% to 103%</v>
          </cell>
          <cell r="L219">
            <v>987019</v>
          </cell>
          <cell r="M219" t="str">
            <v>kVARh del &amp; rec below 097%</v>
          </cell>
          <cell r="N219">
            <v>998483</v>
          </cell>
          <cell r="O219">
            <v>0</v>
          </cell>
        </row>
        <row r="220">
          <cell r="A220">
            <v>4865157</v>
          </cell>
          <cell r="B220" t="str">
            <v>07/01/2025 11:46:32</v>
          </cell>
          <cell r="C220" t="str">
            <v>DTL60774</v>
          </cell>
          <cell r="D220" t="str">
            <v>M+</v>
          </cell>
          <cell r="E220">
            <v>7</v>
          </cell>
          <cell r="F220" t="str">
            <v>01/01/2025</v>
          </cell>
          <cell r="G220" t="str">
            <v>Cum.kWh net</v>
          </cell>
          <cell r="H220">
            <v>835599</v>
          </cell>
          <cell r="I220" t="str">
            <v>kVARh del &amp; rec above 103%</v>
          </cell>
          <cell r="J220">
            <v>990245</v>
          </cell>
          <cell r="K220" t="str">
            <v>kVARh del &amp; rec bet. 097% to 103%</v>
          </cell>
          <cell r="L220">
            <v>837679</v>
          </cell>
          <cell r="M220" t="str">
            <v>kVARh del &amp; rec below 097%</v>
          </cell>
          <cell r="N220">
            <v>983681</v>
          </cell>
          <cell r="O220">
            <v>0</v>
          </cell>
        </row>
        <row r="221">
          <cell r="A221">
            <v>4865159</v>
          </cell>
          <cell r="B221" t="str">
            <v>07/01/2025 11:37:21</v>
          </cell>
          <cell r="C221" t="str">
            <v>DTL60774</v>
          </cell>
          <cell r="D221" t="str">
            <v>M+</v>
          </cell>
          <cell r="E221">
            <v>7</v>
          </cell>
          <cell r="F221" t="str">
            <v>01/01/2025</v>
          </cell>
          <cell r="G221" t="str">
            <v>Cum.kWh net</v>
          </cell>
          <cell r="H221">
            <v>66601</v>
          </cell>
          <cell r="I221" t="str">
            <v>kVARh del &amp; rec above 103%</v>
          </cell>
          <cell r="J221">
            <v>10972</v>
          </cell>
          <cell r="K221" t="str">
            <v>kVARh del &amp; rec bet. 097% to 103%</v>
          </cell>
          <cell r="L221">
            <v>187872</v>
          </cell>
          <cell r="M221" t="str">
            <v>kVARh del &amp; rec below 097%</v>
          </cell>
          <cell r="N221">
            <v>43815</v>
          </cell>
          <cell r="O221">
            <v>0</v>
          </cell>
        </row>
        <row r="222">
          <cell r="A222">
            <v>4865160</v>
          </cell>
          <cell r="B222" t="str">
            <v>07/01/2025 13:10:35</v>
          </cell>
          <cell r="C222" t="str">
            <v>DTL60774</v>
          </cell>
          <cell r="D222" t="str">
            <v>M+</v>
          </cell>
          <cell r="E222">
            <v>7</v>
          </cell>
          <cell r="F222" t="str">
            <v>01/01/2025</v>
          </cell>
          <cell r="G222" t="str">
            <v>Cum.kWh net</v>
          </cell>
          <cell r="H222">
            <v>324419</v>
          </cell>
          <cell r="I222" t="str">
            <v>kVARh del &amp; rec above 103%</v>
          </cell>
          <cell r="J222">
            <v>993783</v>
          </cell>
          <cell r="K222" t="str">
            <v>kVARh del &amp; rec bet. 097% to 103%</v>
          </cell>
          <cell r="L222">
            <v>959166</v>
          </cell>
          <cell r="M222" t="str">
            <v>kVARh del &amp; rec below 097%</v>
          </cell>
          <cell r="N222">
            <v>991762</v>
          </cell>
          <cell r="O222">
            <v>0</v>
          </cell>
        </row>
        <row r="223">
          <cell r="A223">
            <v>4865161</v>
          </cell>
          <cell r="B223" t="str">
            <v>07/01/2025 12:14:29</v>
          </cell>
          <cell r="C223" t="str">
            <v>DTL60774</v>
          </cell>
          <cell r="D223" t="str">
            <v>M+</v>
          </cell>
          <cell r="E223">
            <v>7</v>
          </cell>
          <cell r="F223" t="str">
            <v>01/01/2025</v>
          </cell>
          <cell r="G223" t="str">
            <v>Cum.kWh net</v>
          </cell>
          <cell r="H223">
            <v>804665</v>
          </cell>
          <cell r="I223" t="str">
            <v>kVARh del &amp; rec above 103%</v>
          </cell>
          <cell r="J223">
            <v>947609</v>
          </cell>
          <cell r="K223" t="str">
            <v>kVARh del &amp; rec bet. 097% to 103%</v>
          </cell>
          <cell r="L223">
            <v>770187</v>
          </cell>
          <cell r="M223" t="str">
            <v>kVARh del &amp; rec below 097%</v>
          </cell>
          <cell r="N223">
            <v>28544</v>
          </cell>
          <cell r="O223">
            <v>0</v>
          </cell>
        </row>
        <row r="224">
          <cell r="A224">
            <v>4865163</v>
          </cell>
          <cell r="B224" t="str">
            <v>06/01/2025 14:47:19</v>
          </cell>
          <cell r="C224" t="str">
            <v>DTL60774</v>
          </cell>
          <cell r="D224" t="str">
            <v>M+</v>
          </cell>
          <cell r="E224">
            <v>6</v>
          </cell>
          <cell r="F224" t="str">
            <v>01/01/2025</v>
          </cell>
          <cell r="G224" t="str">
            <v>Cum.kWh net</v>
          </cell>
          <cell r="H224">
            <v>734307</v>
          </cell>
          <cell r="I224" t="str">
            <v>kVARh del &amp; rec above 103%</v>
          </cell>
          <cell r="J224">
            <v>2401</v>
          </cell>
          <cell r="K224" t="str">
            <v>kVARh del &amp; rec bet. 097% to 103%</v>
          </cell>
          <cell r="L224">
            <v>993348</v>
          </cell>
          <cell r="M224" t="str">
            <v>kVARh del &amp; rec below 097%</v>
          </cell>
          <cell r="N224">
            <v>999735</v>
          </cell>
          <cell r="O224">
            <v>0</v>
          </cell>
        </row>
        <row r="225">
          <cell r="A225">
            <v>4865164</v>
          </cell>
          <cell r="B225" t="str">
            <v>06/01/2025 11:58:17</v>
          </cell>
          <cell r="C225" t="str">
            <v>DTL60774</v>
          </cell>
          <cell r="D225" t="str">
            <v>M+</v>
          </cell>
          <cell r="E225">
            <v>6</v>
          </cell>
          <cell r="F225" t="str">
            <v>01/01/2025</v>
          </cell>
          <cell r="G225" t="str">
            <v>Cum.kWh net</v>
          </cell>
          <cell r="H225">
            <v>116860</v>
          </cell>
          <cell r="I225" t="str">
            <v>kVARh del &amp; rec above 103%</v>
          </cell>
          <cell r="J225">
            <v>998923</v>
          </cell>
          <cell r="K225" t="str">
            <v>kVARh del &amp; rec bet. 097% to 103%</v>
          </cell>
          <cell r="L225">
            <v>985868</v>
          </cell>
          <cell r="M225" t="str">
            <v>kVARh del &amp; rec below 097%</v>
          </cell>
          <cell r="N225">
            <v>998135</v>
          </cell>
          <cell r="O225">
            <v>0</v>
          </cell>
        </row>
        <row r="226">
          <cell r="A226">
            <v>4865166</v>
          </cell>
          <cell r="B226" t="str">
            <v>06/01/2025 15:07:37</v>
          </cell>
          <cell r="C226" t="str">
            <v>DTL60774</v>
          </cell>
          <cell r="D226" t="str">
            <v>M+</v>
          </cell>
          <cell r="E226">
            <v>6</v>
          </cell>
          <cell r="F226" t="str">
            <v>01/01/2025</v>
          </cell>
          <cell r="G226" t="str">
            <v>Cum.kWh net</v>
          </cell>
          <cell r="H226">
            <v>3643</v>
          </cell>
          <cell r="I226" t="str">
            <v>kVARh del &amp; rec above 103%</v>
          </cell>
          <cell r="J226">
            <v>113</v>
          </cell>
          <cell r="K226" t="str">
            <v>kVARh del &amp; rec bet. 097% to 103%</v>
          </cell>
          <cell r="L226">
            <v>516</v>
          </cell>
          <cell r="M226" t="str">
            <v>kVARh del &amp; rec below 097%</v>
          </cell>
          <cell r="N226">
            <v>277</v>
          </cell>
          <cell r="O226">
            <v>0</v>
          </cell>
        </row>
        <row r="227">
          <cell r="A227">
            <v>4865167</v>
          </cell>
          <cell r="B227" t="str">
            <v>06/01/2025 12:46:32</v>
          </cell>
          <cell r="C227" t="str">
            <v>DTL60774</v>
          </cell>
          <cell r="D227" t="str">
            <v>M+</v>
          </cell>
          <cell r="E227">
            <v>6</v>
          </cell>
          <cell r="F227" t="str">
            <v>01/01/2025</v>
          </cell>
          <cell r="G227" t="str">
            <v>Cum.kWh net</v>
          </cell>
          <cell r="H227">
            <v>23879</v>
          </cell>
          <cell r="I227" t="str">
            <v>kVARh del &amp; rec above 103%</v>
          </cell>
          <cell r="J227">
            <v>999762</v>
          </cell>
          <cell r="K227" t="str">
            <v>kVARh del &amp; rec bet. 097% to 103%</v>
          </cell>
          <cell r="L227">
            <v>114</v>
          </cell>
          <cell r="M227" t="str">
            <v>kVARh del &amp; rec below 097%</v>
          </cell>
          <cell r="N227">
            <v>999520</v>
          </cell>
          <cell r="O227">
            <v>0</v>
          </cell>
        </row>
        <row r="228">
          <cell r="A228">
            <v>4865169</v>
          </cell>
          <cell r="B228" t="str">
            <v>06/01/2025 12:20:02</v>
          </cell>
          <cell r="C228" t="str">
            <v>DTL60774</v>
          </cell>
          <cell r="D228" t="str">
            <v>M+</v>
          </cell>
          <cell r="E228">
            <v>6</v>
          </cell>
          <cell r="F228" t="str">
            <v>01/01/2025</v>
          </cell>
          <cell r="G228" t="str">
            <v>Cum.kWh net</v>
          </cell>
          <cell r="H228">
            <v>42374</v>
          </cell>
          <cell r="I228" t="str">
            <v>kVARh del &amp; rec above 103%</v>
          </cell>
          <cell r="J228">
            <v>218</v>
          </cell>
          <cell r="K228" t="str">
            <v>kVARh del &amp; rec bet. 097% to 103%</v>
          </cell>
          <cell r="L228">
            <v>1705</v>
          </cell>
          <cell r="M228" t="str">
            <v>kVARh del &amp; rec below 097%</v>
          </cell>
          <cell r="N228">
            <v>79</v>
          </cell>
          <cell r="O228">
            <v>0</v>
          </cell>
        </row>
        <row r="229">
          <cell r="A229">
            <v>4865170</v>
          </cell>
          <cell r="B229" t="str">
            <v>07/01/2025 11:50:45</v>
          </cell>
          <cell r="C229" t="str">
            <v>DTL60774</v>
          </cell>
          <cell r="D229" t="str">
            <v>M+</v>
          </cell>
          <cell r="E229">
            <v>7</v>
          </cell>
          <cell r="F229" t="str">
            <v>01/01/2025</v>
          </cell>
          <cell r="G229" t="str">
            <v>Cum.kWh net</v>
          </cell>
          <cell r="H229">
            <v>300539</v>
          </cell>
          <cell r="I229" t="str">
            <v>kVARh del &amp; rec above 103%</v>
          </cell>
          <cell r="J229">
            <v>997363</v>
          </cell>
          <cell r="K229" t="str">
            <v>kVARh del &amp; rec bet. 097% to 103%</v>
          </cell>
          <cell r="L229">
            <v>968432</v>
          </cell>
          <cell r="M229" t="str">
            <v>kVARh del &amp; rec below 097%</v>
          </cell>
          <cell r="N229">
            <v>981824</v>
          </cell>
          <cell r="O229">
            <v>0</v>
          </cell>
        </row>
        <row r="230">
          <cell r="A230">
            <v>4865171</v>
          </cell>
          <cell r="B230" t="str">
            <v>06/01/2025 11:40:12</v>
          </cell>
          <cell r="C230" t="str">
            <v>DTL60774</v>
          </cell>
          <cell r="D230" t="str">
            <v>M+</v>
          </cell>
          <cell r="E230">
            <v>6</v>
          </cell>
          <cell r="F230" t="str">
            <v>01/01/2025</v>
          </cell>
          <cell r="G230" t="str">
            <v>Cum.kWh net</v>
          </cell>
          <cell r="H230">
            <v>958918</v>
          </cell>
          <cell r="I230" t="str">
            <v>kVARh del &amp; rec above 103%</v>
          </cell>
          <cell r="J230">
            <v>2910</v>
          </cell>
          <cell r="K230" t="str">
            <v>kVARh del &amp; rec bet. 097% to 103%</v>
          </cell>
          <cell r="L230">
            <v>642</v>
          </cell>
          <cell r="M230" t="str">
            <v>kVARh del &amp; rec below 097%</v>
          </cell>
          <cell r="N230">
            <v>999989</v>
          </cell>
          <cell r="O230">
            <v>0</v>
          </cell>
        </row>
        <row r="231">
          <cell r="A231">
            <v>4865172</v>
          </cell>
          <cell r="B231" t="str">
            <v>08/01/2025 14:52:26</v>
          </cell>
          <cell r="C231" t="str">
            <v>DTL60774</v>
          </cell>
          <cell r="D231" t="str">
            <v>M+</v>
          </cell>
          <cell r="E231">
            <v>8</v>
          </cell>
          <cell r="F231" t="str">
            <v>01/01/2025</v>
          </cell>
          <cell r="G231" t="str">
            <v>Cum.kWh net</v>
          </cell>
          <cell r="H231">
            <v>999992</v>
          </cell>
          <cell r="I231" t="str">
            <v>kVARh del &amp; rec above 103%</v>
          </cell>
          <cell r="J231">
            <v>999788</v>
          </cell>
          <cell r="K231" t="str">
            <v>kVARh del &amp; rec bet. 097% to 103%</v>
          </cell>
          <cell r="L231">
            <v>999447</v>
          </cell>
          <cell r="M231" t="str">
            <v>kVARh del &amp; rec below 097%</v>
          </cell>
          <cell r="N231">
            <v>999992</v>
          </cell>
          <cell r="O231">
            <v>0</v>
          </cell>
        </row>
        <row r="232">
          <cell r="A232">
            <v>4865177</v>
          </cell>
          <cell r="B232" t="str">
            <v>07/01/2025 13:07:01</v>
          </cell>
          <cell r="C232" t="str">
            <v>DTL60774</v>
          </cell>
          <cell r="D232" t="str">
            <v>M+</v>
          </cell>
          <cell r="E232">
            <v>7</v>
          </cell>
          <cell r="F232" t="str">
            <v>01/01/2025</v>
          </cell>
          <cell r="G232" t="str">
            <v>Cum.kWh net</v>
          </cell>
          <cell r="H232">
            <v>274223</v>
          </cell>
          <cell r="I232" t="str">
            <v>kVARh del &amp; rec above 103%</v>
          </cell>
          <cell r="J232">
            <v>997138</v>
          </cell>
          <cell r="K232" t="str">
            <v>kVARh del &amp; rec bet. 097% to 103%</v>
          </cell>
          <cell r="L232">
            <v>988859</v>
          </cell>
          <cell r="M232" t="str">
            <v>kVARh del &amp; rec below 097%</v>
          </cell>
          <cell r="N232">
            <v>995857</v>
          </cell>
          <cell r="O232">
            <v>0</v>
          </cell>
        </row>
        <row r="233">
          <cell r="A233">
            <v>4865179</v>
          </cell>
          <cell r="B233" t="str">
            <v>07/01/2025 12:35:46</v>
          </cell>
          <cell r="C233" t="str">
            <v>DTL60774</v>
          </cell>
          <cell r="D233" t="str">
            <v>M+</v>
          </cell>
          <cell r="E233">
            <v>7</v>
          </cell>
          <cell r="F233" t="str">
            <v>01/01/2025</v>
          </cell>
          <cell r="G233" t="str">
            <v>Cum.kWh net</v>
          </cell>
          <cell r="H233">
            <v>160754</v>
          </cell>
          <cell r="I233" t="str">
            <v>kVARh del &amp; rec above 103%</v>
          </cell>
          <cell r="J233">
            <v>999638</v>
          </cell>
          <cell r="K233" t="str">
            <v>kVARh del &amp; rec bet. 097% to 103%</v>
          </cell>
          <cell r="L233">
            <v>992047</v>
          </cell>
          <cell r="M233" t="str">
            <v>kVARh del &amp; rec below 097%</v>
          </cell>
          <cell r="N233">
            <v>993197</v>
          </cell>
          <cell r="O233">
            <v>0</v>
          </cell>
        </row>
        <row r="234">
          <cell r="A234">
            <v>4865180</v>
          </cell>
          <cell r="B234" t="str">
            <v>07/01/2025 10:59:03</v>
          </cell>
          <cell r="C234" t="str">
            <v>DTL60774</v>
          </cell>
          <cell r="D234" t="str">
            <v>M+</v>
          </cell>
          <cell r="E234">
            <v>7</v>
          </cell>
          <cell r="F234" t="str">
            <v>01/01/2025</v>
          </cell>
          <cell r="G234" t="str">
            <v>Cum.kWh net</v>
          </cell>
          <cell r="H234">
            <v>29082</v>
          </cell>
          <cell r="I234" t="str">
            <v>kVARh del &amp; rec above 103%</v>
          </cell>
          <cell r="J234">
            <v>999979</v>
          </cell>
          <cell r="K234" t="str">
            <v>kVARh del &amp; rec bet. 097% to 103%</v>
          </cell>
          <cell r="L234">
            <v>998532</v>
          </cell>
          <cell r="M234" t="str">
            <v>kVARh del &amp; rec below 097%</v>
          </cell>
          <cell r="N234">
            <v>997895</v>
          </cell>
          <cell r="O234">
            <v>0</v>
          </cell>
        </row>
        <row r="235">
          <cell r="A235">
            <v>4865182</v>
          </cell>
          <cell r="B235" t="str">
            <v>06/01/2025 14:48:56</v>
          </cell>
          <cell r="C235" t="str">
            <v>DTL60774</v>
          </cell>
          <cell r="D235" t="str">
            <v>M+</v>
          </cell>
          <cell r="E235">
            <v>6</v>
          </cell>
          <cell r="F235" t="str">
            <v>01/01/2025</v>
          </cell>
          <cell r="G235" t="str">
            <v>Cum.kWh net</v>
          </cell>
          <cell r="H235">
            <v>58032</v>
          </cell>
          <cell r="I235" t="str">
            <v>kVARh del &amp; rec above 103%</v>
          </cell>
          <cell r="J235">
            <v>999522</v>
          </cell>
          <cell r="K235" t="str">
            <v>kVARh del &amp; rec bet. 097% to 103%</v>
          </cell>
          <cell r="L235">
            <v>994824</v>
          </cell>
          <cell r="M235" t="str">
            <v>kVARh del &amp; rec below 097%</v>
          </cell>
          <cell r="N235">
            <v>999409</v>
          </cell>
          <cell r="O235">
            <v>0</v>
          </cell>
        </row>
        <row r="236">
          <cell r="A236">
            <v>4865184</v>
          </cell>
          <cell r="B236" t="str">
            <v>08/01/2025 11:01:54</v>
          </cell>
          <cell r="C236" t="str">
            <v>DTL60774</v>
          </cell>
          <cell r="D236" t="str">
            <v>M+</v>
          </cell>
          <cell r="E236">
            <v>8</v>
          </cell>
          <cell r="F236" t="str">
            <v>01/01/2025</v>
          </cell>
          <cell r="G236" t="str">
            <v>Cum.kWh net</v>
          </cell>
          <cell r="H236">
            <v>25516</v>
          </cell>
          <cell r="I236" t="str">
            <v>kVARh del &amp; rec above 103%</v>
          </cell>
          <cell r="J236">
            <v>69</v>
          </cell>
          <cell r="K236" t="str">
            <v>kVARh del &amp; rec bet. 097% to 103%</v>
          </cell>
          <cell r="L236">
            <v>1131</v>
          </cell>
          <cell r="M236" t="str">
            <v>kVARh del &amp; rec below 097%</v>
          </cell>
          <cell r="N236">
            <v>113</v>
          </cell>
          <cell r="O236">
            <v>0</v>
          </cell>
        </row>
        <row r="237">
          <cell r="A237">
            <v>4902482</v>
          </cell>
          <cell r="B237" t="str">
            <v>08/01/2025 13:39:13</v>
          </cell>
          <cell r="C237" t="str">
            <v>DTL6</v>
          </cell>
          <cell r="D237" t="str">
            <v>M+</v>
          </cell>
          <cell r="E237">
            <v>8</v>
          </cell>
          <cell r="F237" t="str">
            <v>01/01/2025</v>
          </cell>
          <cell r="G237" t="str">
            <v>Cum.kWh net</v>
          </cell>
          <cell r="H237">
            <v>663413</v>
          </cell>
          <cell r="I237" t="str">
            <v>kVARh del &amp; rec above 103%</v>
          </cell>
          <cell r="J237">
            <v>862742</v>
          </cell>
          <cell r="K237" t="str">
            <v>kVARh del &amp; rec bet. 097% to 103%</v>
          </cell>
          <cell r="L237">
            <v>815303</v>
          </cell>
          <cell r="M237" t="str">
            <v>kVARh del &amp; rec below 097%</v>
          </cell>
          <cell r="N237">
            <v>998934</v>
          </cell>
          <cell r="O237">
            <v>0</v>
          </cell>
        </row>
        <row r="238">
          <cell r="A238">
            <v>4902484</v>
          </cell>
          <cell r="B238" t="str">
            <v>06/01/2025 15:17:25</v>
          </cell>
          <cell r="C238" t="str">
            <v>DTL6</v>
          </cell>
          <cell r="D238" t="str">
            <v>M+</v>
          </cell>
          <cell r="E238">
            <v>6</v>
          </cell>
          <cell r="F238" t="str">
            <v>01/01/2025</v>
          </cell>
          <cell r="G238" t="str">
            <v>Cum.kWh net</v>
          </cell>
          <cell r="H238">
            <v>245202</v>
          </cell>
          <cell r="I238" t="str">
            <v>kVARh del &amp; rec above 103%</v>
          </cell>
          <cell r="J238">
            <v>608206</v>
          </cell>
          <cell r="K238" t="str">
            <v>kVARh del &amp; rec bet. 097% to 103%</v>
          </cell>
          <cell r="L238">
            <v>775373</v>
          </cell>
          <cell r="M238" t="str">
            <v>kVARh del &amp; rec below 097%</v>
          </cell>
          <cell r="N238">
            <v>999935</v>
          </cell>
          <cell r="O238">
            <v>0</v>
          </cell>
        </row>
        <row r="239">
          <cell r="A239">
            <v>4902486</v>
          </cell>
          <cell r="B239" t="str">
            <v>06/01/2025 15:07:46</v>
          </cell>
          <cell r="C239" t="str">
            <v>DTL6</v>
          </cell>
          <cell r="D239" t="str">
            <v>M+</v>
          </cell>
          <cell r="E239">
            <v>6</v>
          </cell>
          <cell r="F239" t="str">
            <v>01/01/2025</v>
          </cell>
          <cell r="G239" t="str">
            <v>Cum.kWh net</v>
          </cell>
          <cell r="H239">
            <v>120122</v>
          </cell>
          <cell r="I239" t="str">
            <v>kVARh del &amp; rec above 103%</v>
          </cell>
          <cell r="J239">
            <v>995131</v>
          </cell>
          <cell r="K239" t="str">
            <v>kVARh del &amp; rec bet. 097% to 103%</v>
          </cell>
          <cell r="L239">
            <v>142455</v>
          </cell>
          <cell r="M239" t="str">
            <v>kVARh del &amp; rec below 097%</v>
          </cell>
          <cell r="N239">
            <v>997731</v>
          </cell>
          <cell r="O239">
            <v>0</v>
          </cell>
        </row>
        <row r="240">
          <cell r="A240">
            <v>4902490</v>
          </cell>
          <cell r="B240" t="str">
            <v>07/01/2025 14:31:06</v>
          </cell>
          <cell r="C240" t="str">
            <v>DTL6</v>
          </cell>
          <cell r="D240" t="str">
            <v>M+</v>
          </cell>
          <cell r="E240">
            <v>7</v>
          </cell>
          <cell r="F240" t="str">
            <v>01/01/2025</v>
          </cell>
          <cell r="G240" t="str">
            <v>Cum.kWh net</v>
          </cell>
          <cell r="H240">
            <v>380935</v>
          </cell>
          <cell r="I240" t="str">
            <v>kVARh del &amp; rec above 103%</v>
          </cell>
          <cell r="J240">
            <v>16029</v>
          </cell>
          <cell r="K240" t="str">
            <v>kVARh del &amp; rec bet. 097% to 103%</v>
          </cell>
          <cell r="L240">
            <v>13185</v>
          </cell>
          <cell r="M240" t="str">
            <v>kVARh del &amp; rec below 097%</v>
          </cell>
          <cell r="N240">
            <v>999772</v>
          </cell>
          <cell r="O240">
            <v>0</v>
          </cell>
        </row>
        <row r="241">
          <cell r="A241">
            <v>4902492</v>
          </cell>
          <cell r="B241" t="str">
            <v>06/01/2025 11:05:14</v>
          </cell>
          <cell r="C241" t="str">
            <v>DTL6</v>
          </cell>
          <cell r="D241" t="str">
            <v>M+</v>
          </cell>
          <cell r="E241">
            <v>6</v>
          </cell>
          <cell r="F241" t="str">
            <v>01/01/2025</v>
          </cell>
          <cell r="G241" t="str">
            <v>Cum.kWh net</v>
          </cell>
          <cell r="H241">
            <v>455100</v>
          </cell>
          <cell r="I241" t="str">
            <v>kVARh del &amp; rec above 103%</v>
          </cell>
          <cell r="J241">
            <v>160416</v>
          </cell>
          <cell r="K241" t="str">
            <v>kVARh del &amp; rec bet. 097% to 103%</v>
          </cell>
          <cell r="L241">
            <v>73170</v>
          </cell>
          <cell r="M241" t="str">
            <v>kVARh del &amp; rec below 097%</v>
          </cell>
          <cell r="N241">
            <v>999942</v>
          </cell>
          <cell r="O241">
            <v>0</v>
          </cell>
        </row>
        <row r="242">
          <cell r="A242">
            <v>4902492</v>
          </cell>
          <cell r="B242" t="str">
            <v>13/01/2025 10:12:38</v>
          </cell>
          <cell r="C242" t="str">
            <v>DTL6</v>
          </cell>
          <cell r="D242" t="str">
            <v>M+</v>
          </cell>
          <cell r="E242">
            <v>13</v>
          </cell>
          <cell r="F242" t="str">
            <v>01/01/2025</v>
          </cell>
          <cell r="G242" t="str">
            <v>Cum.kWh net</v>
          </cell>
          <cell r="H242">
            <v>455100</v>
          </cell>
          <cell r="I242" t="str">
            <v>kVARh del &amp; rec above 103%</v>
          </cell>
          <cell r="J242">
            <v>160416</v>
          </cell>
          <cell r="K242" t="str">
            <v>kVARh del &amp; rec bet. 097% to 103%</v>
          </cell>
          <cell r="L242">
            <v>73170</v>
          </cell>
          <cell r="M242" t="str">
            <v>kVARh del &amp; rec below 097%</v>
          </cell>
          <cell r="N242">
            <v>999942</v>
          </cell>
          <cell r="O242">
            <v>0</v>
          </cell>
        </row>
        <row r="243">
          <cell r="A243">
            <v>4902495</v>
          </cell>
          <cell r="B243" t="str">
            <v>06/01/2025 14:25:40</v>
          </cell>
          <cell r="C243" t="str">
            <v>DTL6</v>
          </cell>
          <cell r="D243" t="str">
            <v>M+</v>
          </cell>
          <cell r="E243">
            <v>6</v>
          </cell>
          <cell r="F243" t="str">
            <v>01/01/2025</v>
          </cell>
          <cell r="G243" t="str">
            <v>Cum.kWh net</v>
          </cell>
          <cell r="H243">
            <v>827202</v>
          </cell>
          <cell r="I243" t="str">
            <v>kVARh del &amp; rec above 103%</v>
          </cell>
          <cell r="J243">
            <v>4608</v>
          </cell>
          <cell r="K243" t="str">
            <v>kVARh del &amp; rec bet. 097% to 103%</v>
          </cell>
          <cell r="L243">
            <v>64995</v>
          </cell>
          <cell r="M243" t="str">
            <v>kVARh del &amp; rec below 097%</v>
          </cell>
          <cell r="N243">
            <v>7673</v>
          </cell>
          <cell r="O243">
            <v>0</v>
          </cell>
        </row>
        <row r="244">
          <cell r="A244">
            <v>4902496</v>
          </cell>
          <cell r="B244" t="str">
            <v>06/01/2025 12:14:48</v>
          </cell>
          <cell r="C244" t="str">
            <v>DTL6</v>
          </cell>
          <cell r="D244" t="str">
            <v>M+</v>
          </cell>
          <cell r="E244">
            <v>6</v>
          </cell>
          <cell r="F244" t="str">
            <v>01/01/2025</v>
          </cell>
          <cell r="G244" t="str">
            <v>Cum.kWh net</v>
          </cell>
          <cell r="H244">
            <v>0</v>
          </cell>
          <cell r="I244" t="str">
            <v>kVARh del &amp; rec above 103%</v>
          </cell>
          <cell r="J244">
            <v>0</v>
          </cell>
          <cell r="K244" t="str">
            <v>kVARh del &amp; rec bet. 097% to 103%</v>
          </cell>
          <cell r="L244">
            <v>0</v>
          </cell>
          <cell r="M244" t="str">
            <v>kVARh del &amp; rec below 097%</v>
          </cell>
          <cell r="N244">
            <v>0</v>
          </cell>
          <cell r="O244">
            <v>0</v>
          </cell>
        </row>
        <row r="245">
          <cell r="A245">
            <v>4902497</v>
          </cell>
          <cell r="B245" t="str">
            <v>13/01/2025 11:18:10</v>
          </cell>
          <cell r="C245" t="str">
            <v>DTL6</v>
          </cell>
          <cell r="D245" t="str">
            <v>M+</v>
          </cell>
          <cell r="E245">
            <v>13</v>
          </cell>
          <cell r="F245" t="str">
            <v>01/01/2025</v>
          </cell>
          <cell r="G245" t="str">
            <v>Cum.kWh net</v>
          </cell>
          <cell r="H245">
            <v>266542</v>
          </cell>
          <cell r="I245" t="str">
            <v>kVARh del &amp; rec above 103%</v>
          </cell>
          <cell r="J245">
            <v>1429</v>
          </cell>
          <cell r="K245" t="str">
            <v>kVARh del &amp; rec bet. 097% to 103%</v>
          </cell>
          <cell r="L245">
            <v>15258</v>
          </cell>
          <cell r="M245" t="str">
            <v>kVARh del &amp; rec below 097%</v>
          </cell>
          <cell r="N245">
            <v>999657</v>
          </cell>
          <cell r="O245">
            <v>0</v>
          </cell>
        </row>
        <row r="246">
          <cell r="A246">
            <v>4902498</v>
          </cell>
          <cell r="B246" t="str">
            <v>06/01/2025 11:24:49</v>
          </cell>
          <cell r="C246" t="str">
            <v>DTL6</v>
          </cell>
          <cell r="D246" t="str">
            <v>M+</v>
          </cell>
          <cell r="E246">
            <v>6</v>
          </cell>
          <cell r="F246" t="str">
            <v>01/01/2025</v>
          </cell>
          <cell r="G246" t="str">
            <v>Cum.kWh net</v>
          </cell>
          <cell r="H246">
            <v>653058</v>
          </cell>
          <cell r="I246" t="str">
            <v>kVARh del &amp; rec above 103%</v>
          </cell>
          <cell r="J246">
            <v>5780</v>
          </cell>
          <cell r="K246" t="str">
            <v>kVARh del &amp; rec bet. 097% to 103%</v>
          </cell>
          <cell r="L246">
            <v>8268</v>
          </cell>
          <cell r="M246" t="str">
            <v>kVARh del &amp; rec below 097%</v>
          </cell>
          <cell r="N246">
            <v>999874</v>
          </cell>
          <cell r="O246">
            <v>0</v>
          </cell>
        </row>
        <row r="247">
          <cell r="A247">
            <v>4902499</v>
          </cell>
          <cell r="B247" t="str">
            <v>02/01/2025 15:45:27</v>
          </cell>
          <cell r="C247" t="str">
            <v>DTL6</v>
          </cell>
          <cell r="D247" t="str">
            <v>M+</v>
          </cell>
          <cell r="E247">
            <v>2</v>
          </cell>
          <cell r="F247" t="str">
            <v>01/01/2025</v>
          </cell>
          <cell r="G247" t="str">
            <v>Cum.kWh net</v>
          </cell>
          <cell r="H247">
            <v>354853</v>
          </cell>
          <cell r="I247" t="str">
            <v>kVARh del &amp; rec above 103%</v>
          </cell>
          <cell r="J247">
            <v>12839</v>
          </cell>
          <cell r="K247" t="str">
            <v>kVARh del &amp; rec bet. 097% to 103%</v>
          </cell>
          <cell r="L247">
            <v>46831</v>
          </cell>
          <cell r="M247" t="str">
            <v>kVARh del &amp; rec below 097%</v>
          </cell>
          <cell r="N247">
            <v>1206</v>
          </cell>
          <cell r="O247">
            <v>0</v>
          </cell>
        </row>
        <row r="248">
          <cell r="A248">
            <v>4902499</v>
          </cell>
          <cell r="B248" t="str">
            <v>06/01/2025 12:54:55</v>
          </cell>
          <cell r="C248" t="str">
            <v>DTL6</v>
          </cell>
          <cell r="D248" t="str">
            <v>M+</v>
          </cell>
          <cell r="E248">
            <v>6</v>
          </cell>
          <cell r="F248" t="str">
            <v>01/01/2025</v>
          </cell>
          <cell r="G248" t="str">
            <v>Cum.kWh net</v>
          </cell>
          <cell r="H248">
            <v>354853</v>
          </cell>
          <cell r="I248" t="str">
            <v>kVARh del &amp; rec above 103%</v>
          </cell>
          <cell r="J248">
            <v>12839</v>
          </cell>
          <cell r="K248" t="str">
            <v>kVARh del &amp; rec bet. 097% to 103%</v>
          </cell>
          <cell r="L248">
            <v>46831</v>
          </cell>
          <cell r="M248" t="str">
            <v>kVARh del &amp; rec below 097%</v>
          </cell>
          <cell r="N248">
            <v>1206</v>
          </cell>
          <cell r="O248">
            <v>0</v>
          </cell>
        </row>
        <row r="249">
          <cell r="A249">
            <v>4902502</v>
          </cell>
          <cell r="B249" t="str">
            <v>06/01/2025 14:54:00</v>
          </cell>
          <cell r="C249" t="str">
            <v>DTL6</v>
          </cell>
          <cell r="D249" t="str">
            <v>M+</v>
          </cell>
          <cell r="E249">
            <v>6</v>
          </cell>
          <cell r="F249" t="str">
            <v>01/01/2025</v>
          </cell>
          <cell r="G249" t="str">
            <v>Cum.kWh net</v>
          </cell>
          <cell r="H249">
            <v>57546</v>
          </cell>
          <cell r="I249" t="str">
            <v>kVARh del &amp; rec above 103%</v>
          </cell>
          <cell r="J249">
            <v>981283</v>
          </cell>
          <cell r="K249" t="str">
            <v>kVARh del &amp; rec bet. 097% to 103%</v>
          </cell>
          <cell r="L249">
            <v>859319</v>
          </cell>
          <cell r="M249" t="str">
            <v>kVARh del &amp; rec below 097%</v>
          </cell>
          <cell r="N249">
            <v>991701</v>
          </cell>
          <cell r="O249">
            <v>0</v>
          </cell>
        </row>
        <row r="250">
          <cell r="A250">
            <v>4902504</v>
          </cell>
          <cell r="B250" t="str">
            <v>06/01/2025 16:47:50</v>
          </cell>
          <cell r="C250" t="str">
            <v>DTL6</v>
          </cell>
          <cell r="D250" t="str">
            <v>M+</v>
          </cell>
          <cell r="E250">
            <v>6</v>
          </cell>
          <cell r="F250" t="str">
            <v>01/01/2025</v>
          </cell>
          <cell r="G250" t="str">
            <v>Cum.kWh net</v>
          </cell>
          <cell r="H250">
            <v>11012</v>
          </cell>
          <cell r="I250" t="str">
            <v>kVARh del &amp; rec above 103%</v>
          </cell>
          <cell r="J250">
            <v>991034</v>
          </cell>
          <cell r="K250" t="str">
            <v>kVARh del &amp; rec bet. 097% to 103%</v>
          </cell>
          <cell r="L250">
            <v>918539</v>
          </cell>
          <cell r="M250" t="str">
            <v>kVARh del &amp; rec below 097%</v>
          </cell>
          <cell r="N250">
            <v>994546</v>
          </cell>
          <cell r="O250">
            <v>0</v>
          </cell>
        </row>
        <row r="251">
          <cell r="A251">
            <v>4902505</v>
          </cell>
          <cell r="B251" t="str">
            <v>08/01/2025 11:59:12</v>
          </cell>
          <cell r="C251" t="str">
            <v>DTL6</v>
          </cell>
          <cell r="D251" t="str">
            <v>M+</v>
          </cell>
          <cell r="E251">
            <v>8</v>
          </cell>
          <cell r="F251" t="str">
            <v>01/01/2025</v>
          </cell>
          <cell r="G251" t="str">
            <v>Cum.kWh net</v>
          </cell>
          <cell r="H251">
            <v>676039</v>
          </cell>
          <cell r="I251" t="str">
            <v>kVARh del &amp; rec above 103%</v>
          </cell>
          <cell r="J251">
            <v>999943</v>
          </cell>
          <cell r="K251" t="str">
            <v>kVARh del &amp; rec bet. 097% to 103%</v>
          </cell>
          <cell r="L251">
            <v>1097</v>
          </cell>
          <cell r="M251" t="str">
            <v>kVARh del &amp; rec below 097%</v>
          </cell>
          <cell r="N251">
            <v>1980</v>
          </cell>
          <cell r="O251">
            <v>0</v>
          </cell>
        </row>
        <row r="252">
          <cell r="A252">
            <v>4902508</v>
          </cell>
          <cell r="B252" t="str">
            <v>06/01/2025 10:47:06</v>
          </cell>
          <cell r="C252" t="str">
            <v>DTL6</v>
          </cell>
          <cell r="D252" t="str">
            <v>M+</v>
          </cell>
          <cell r="E252">
            <v>6</v>
          </cell>
          <cell r="F252" t="str">
            <v>01/01/2025</v>
          </cell>
          <cell r="G252" t="str">
            <v>Cum.kWh net</v>
          </cell>
          <cell r="H252">
            <v>976753</v>
          </cell>
          <cell r="I252" t="str">
            <v>kVARh del &amp; rec above 103%</v>
          </cell>
          <cell r="J252">
            <v>807</v>
          </cell>
          <cell r="K252" t="str">
            <v>kVARh del &amp; rec bet. 097% to 103%</v>
          </cell>
          <cell r="L252">
            <v>3905</v>
          </cell>
          <cell r="M252" t="str">
            <v>kVARh del &amp; rec below 097%</v>
          </cell>
          <cell r="N252">
            <v>87</v>
          </cell>
          <cell r="O252">
            <v>0</v>
          </cell>
        </row>
        <row r="253">
          <cell r="A253">
            <v>4902510</v>
          </cell>
          <cell r="B253" t="str">
            <v>06/01/2025 15:41:06</v>
          </cell>
          <cell r="C253" t="str">
            <v>DTL6</v>
          </cell>
          <cell r="D253" t="str">
            <v>M+</v>
          </cell>
          <cell r="E253">
            <v>6</v>
          </cell>
          <cell r="F253" t="str">
            <v>01/01/2025</v>
          </cell>
          <cell r="G253" t="str">
            <v>Cum.kWh net</v>
          </cell>
          <cell r="H253">
            <v>65298</v>
          </cell>
          <cell r="I253" t="str">
            <v>kVARh del &amp; rec above 103%</v>
          </cell>
          <cell r="J253">
            <v>998379</v>
          </cell>
          <cell r="K253" t="str">
            <v>kVARh del &amp; rec bet. 097% to 103%</v>
          </cell>
          <cell r="L253">
            <v>278</v>
          </cell>
          <cell r="M253" t="str">
            <v>kVARh del &amp; rec below 097%</v>
          </cell>
          <cell r="N253">
            <v>231</v>
          </cell>
          <cell r="O253">
            <v>0</v>
          </cell>
        </row>
        <row r="254">
          <cell r="A254">
            <v>4902511</v>
          </cell>
          <cell r="B254" t="str">
            <v>06/01/2025 11:32:14</v>
          </cell>
          <cell r="C254" t="str">
            <v>DTL6</v>
          </cell>
          <cell r="D254" t="str">
            <v>M+</v>
          </cell>
          <cell r="E254">
            <v>6</v>
          </cell>
          <cell r="F254" t="str">
            <v>01/01/2025</v>
          </cell>
          <cell r="G254" t="str">
            <v>Cum.kWh net</v>
          </cell>
          <cell r="H254">
            <v>34948</v>
          </cell>
          <cell r="I254" t="str">
            <v>kVARh del &amp; rec above 103%</v>
          </cell>
          <cell r="J254">
            <v>999794</v>
          </cell>
          <cell r="K254" t="str">
            <v>kVARh del &amp; rec bet. 097% to 103%</v>
          </cell>
          <cell r="L254">
            <v>2473</v>
          </cell>
          <cell r="M254" t="str">
            <v>kVARh del &amp; rec below 097%</v>
          </cell>
          <cell r="N254">
            <v>461</v>
          </cell>
          <cell r="O254">
            <v>0</v>
          </cell>
        </row>
        <row r="255">
          <cell r="A255">
            <v>4902512</v>
          </cell>
          <cell r="B255" t="str">
            <v>07/01/2025 12:16:14</v>
          </cell>
          <cell r="C255" t="str">
            <v>DTL6</v>
          </cell>
          <cell r="D255" t="str">
            <v>M+</v>
          </cell>
          <cell r="E255">
            <v>7</v>
          </cell>
          <cell r="F255" t="str">
            <v>01/01/2025</v>
          </cell>
          <cell r="G255" t="str">
            <v>Cum.kWh net</v>
          </cell>
          <cell r="H255">
            <v>403602</v>
          </cell>
          <cell r="I255" t="str">
            <v>kVARh del &amp; rec above 103%</v>
          </cell>
          <cell r="J255">
            <v>997567</v>
          </cell>
          <cell r="K255" t="str">
            <v>kVARh del &amp; rec bet. 097% to 103%</v>
          </cell>
          <cell r="L255">
            <v>7186</v>
          </cell>
          <cell r="M255" t="str">
            <v>kVARh del &amp; rec below 097%</v>
          </cell>
          <cell r="N255">
            <v>7611</v>
          </cell>
          <cell r="O255">
            <v>0</v>
          </cell>
        </row>
        <row r="256">
          <cell r="A256">
            <v>4902516</v>
          </cell>
          <cell r="B256" t="str">
            <v>06/01/2025 13:16:05</v>
          </cell>
          <cell r="C256" t="str">
            <v>DTL6</v>
          </cell>
          <cell r="D256" t="str">
            <v>M+</v>
          </cell>
          <cell r="E256">
            <v>6</v>
          </cell>
          <cell r="F256" t="str">
            <v>01/01/2025</v>
          </cell>
          <cell r="G256" t="str">
            <v>Cum.kWh net</v>
          </cell>
          <cell r="H256">
            <v>995645</v>
          </cell>
          <cell r="I256" t="str">
            <v>kVARh del &amp; rec above 103%</v>
          </cell>
          <cell r="J256">
            <v>3221</v>
          </cell>
          <cell r="K256" t="str">
            <v>kVARh del &amp; rec bet. 097% to 103%</v>
          </cell>
          <cell r="L256">
            <v>4137</v>
          </cell>
          <cell r="M256" t="str">
            <v>kVARh del &amp; rec below 097%</v>
          </cell>
          <cell r="N256">
            <v>988552</v>
          </cell>
          <cell r="O256">
            <v>0</v>
          </cell>
        </row>
        <row r="257">
          <cell r="A257">
            <v>4902518</v>
          </cell>
          <cell r="B257" t="str">
            <v>06/01/2025 15:43:37</v>
          </cell>
          <cell r="C257" t="str">
            <v>DTL6</v>
          </cell>
          <cell r="D257" t="str">
            <v>M+</v>
          </cell>
          <cell r="E257">
            <v>6</v>
          </cell>
          <cell r="F257" t="str">
            <v>01/01/2025</v>
          </cell>
          <cell r="G257" t="str">
            <v>Cum.kWh net</v>
          </cell>
          <cell r="H257">
            <v>1529</v>
          </cell>
          <cell r="I257" t="str">
            <v>kVARh del &amp; rec above 103%</v>
          </cell>
          <cell r="J257">
            <v>36</v>
          </cell>
          <cell r="K257" t="str">
            <v>kVARh del &amp; rec bet. 097% to 103%</v>
          </cell>
          <cell r="L257">
            <v>923</v>
          </cell>
          <cell r="M257" t="str">
            <v>kVARh del &amp; rec below 097%</v>
          </cell>
          <cell r="N257">
            <v>466</v>
          </cell>
          <cell r="O257">
            <v>0</v>
          </cell>
        </row>
        <row r="258">
          <cell r="A258">
            <v>4902519</v>
          </cell>
          <cell r="B258" t="str">
            <v>06/01/2025 11:14:45</v>
          </cell>
          <cell r="C258" t="str">
            <v>DTL6</v>
          </cell>
          <cell r="D258" t="str">
            <v>M+</v>
          </cell>
          <cell r="E258">
            <v>6</v>
          </cell>
          <cell r="F258" t="str">
            <v>01/01/2025</v>
          </cell>
          <cell r="G258" t="str">
            <v>Cum.kWh net</v>
          </cell>
          <cell r="H258">
            <v>5254</v>
          </cell>
          <cell r="I258" t="str">
            <v>kVARh del &amp; rec above 103%</v>
          </cell>
          <cell r="J258">
            <v>1</v>
          </cell>
          <cell r="K258" t="str">
            <v>kVARh del &amp; rec bet. 097% to 103%</v>
          </cell>
          <cell r="L258">
            <v>362</v>
          </cell>
          <cell r="M258" t="str">
            <v>kVARh del &amp; rec below 097%</v>
          </cell>
          <cell r="N258">
            <v>88</v>
          </cell>
          <cell r="O258">
            <v>0</v>
          </cell>
        </row>
        <row r="259">
          <cell r="A259">
            <v>4902522</v>
          </cell>
          <cell r="B259" t="str">
            <v>06/01/2025 12:19:20</v>
          </cell>
          <cell r="C259" t="str">
            <v>DTL6</v>
          </cell>
          <cell r="D259" t="str">
            <v>M+</v>
          </cell>
          <cell r="E259">
            <v>6</v>
          </cell>
          <cell r="F259" t="str">
            <v>01/01/2025</v>
          </cell>
          <cell r="G259" t="str">
            <v>Cum.kWh net</v>
          </cell>
          <cell r="H259">
            <v>249628</v>
          </cell>
          <cell r="I259" t="str">
            <v>kVARh del &amp; rec above 103%</v>
          </cell>
          <cell r="J259">
            <v>34061</v>
          </cell>
          <cell r="K259" t="str">
            <v>kVARh del &amp; rec bet. 097% to 103%</v>
          </cell>
          <cell r="L259">
            <v>127672</v>
          </cell>
          <cell r="M259" t="str">
            <v>kVARh del &amp; rec below 097%</v>
          </cell>
          <cell r="N259">
            <v>44592</v>
          </cell>
          <cell r="O259">
            <v>0</v>
          </cell>
        </row>
        <row r="260">
          <cell r="A260">
            <v>4902525</v>
          </cell>
          <cell r="B260" t="str">
            <v>06/01/2025 15:05:21</v>
          </cell>
          <cell r="C260" t="str">
            <v>DTL6</v>
          </cell>
          <cell r="D260" t="str">
            <v>M+</v>
          </cell>
          <cell r="E260">
            <v>6</v>
          </cell>
          <cell r="F260" t="str">
            <v>01/01/2025</v>
          </cell>
          <cell r="G260" t="str">
            <v>Cum.kWh net</v>
          </cell>
          <cell r="H260">
            <v>981426</v>
          </cell>
          <cell r="I260" t="str">
            <v>kVARh del &amp; rec above 103%</v>
          </cell>
          <cell r="J260">
            <v>999896</v>
          </cell>
          <cell r="K260" t="str">
            <v>kVARh del &amp; rec bet. 097% to 103%</v>
          </cell>
          <cell r="L260">
            <v>999577</v>
          </cell>
          <cell r="M260" t="str">
            <v>kVARh del &amp; rec below 097%</v>
          </cell>
          <cell r="N260">
            <v>999460</v>
          </cell>
          <cell r="O260">
            <v>0</v>
          </cell>
        </row>
        <row r="261">
          <cell r="A261">
            <v>4902528</v>
          </cell>
          <cell r="B261" t="str">
            <v>06/01/2025 14:26:22</v>
          </cell>
          <cell r="C261" t="str">
            <v>DTL6</v>
          </cell>
          <cell r="D261" t="str">
            <v>M+</v>
          </cell>
          <cell r="E261">
            <v>6</v>
          </cell>
          <cell r="F261" t="str">
            <v>01/01/2025</v>
          </cell>
          <cell r="G261" t="str">
            <v>Cum.kWh net</v>
          </cell>
          <cell r="H261">
            <v>80792</v>
          </cell>
          <cell r="I261" t="str">
            <v>kVARh del &amp; rec above 103%</v>
          </cell>
          <cell r="J261">
            <v>304</v>
          </cell>
          <cell r="K261" t="str">
            <v>kVARh del &amp; rec bet. 097% to 103%</v>
          </cell>
          <cell r="L261">
            <v>6529</v>
          </cell>
          <cell r="M261" t="str">
            <v>kVARh del &amp; rec below 097%</v>
          </cell>
          <cell r="N261">
            <v>4917</v>
          </cell>
          <cell r="O261">
            <v>0</v>
          </cell>
        </row>
        <row r="262">
          <cell r="A262">
            <v>4902529</v>
          </cell>
          <cell r="B262" t="str">
            <v>06/01/2025 15:15:48</v>
          </cell>
          <cell r="C262" t="str">
            <v>DTL6</v>
          </cell>
          <cell r="D262" t="str">
            <v>M+</v>
          </cell>
          <cell r="E262">
            <v>6</v>
          </cell>
          <cell r="F262" t="str">
            <v>01/01/2025</v>
          </cell>
          <cell r="G262" t="str">
            <v>Cum.kWh net</v>
          </cell>
          <cell r="H262">
            <v>998798</v>
          </cell>
          <cell r="I262" t="str">
            <v>kVARh del &amp; rec above 103%</v>
          </cell>
          <cell r="J262">
            <v>999993</v>
          </cell>
          <cell r="K262" t="str">
            <v>kVARh del &amp; rec bet. 097% to 103%</v>
          </cell>
          <cell r="L262">
            <v>999911</v>
          </cell>
          <cell r="M262" t="str">
            <v>kVARh del &amp; rec below 097%</v>
          </cell>
          <cell r="N262">
            <v>999967</v>
          </cell>
          <cell r="O262">
            <v>0</v>
          </cell>
        </row>
        <row r="263">
          <cell r="A263">
            <v>4902530</v>
          </cell>
          <cell r="B263" t="str">
            <v>08/01/2025 13:20:32</v>
          </cell>
          <cell r="C263" t="str">
            <v>DTL6</v>
          </cell>
          <cell r="D263" t="str">
            <v>M+</v>
          </cell>
          <cell r="E263">
            <v>8</v>
          </cell>
          <cell r="F263" t="str">
            <v>01/01/2025</v>
          </cell>
          <cell r="G263" t="str">
            <v>Cum.kWh net</v>
          </cell>
          <cell r="H263">
            <v>187292</v>
          </cell>
          <cell r="I263" t="str">
            <v>kVARh del &amp; rec above 103%</v>
          </cell>
          <cell r="J263">
            <v>33125</v>
          </cell>
          <cell r="K263" t="str">
            <v>kVARh del &amp; rec bet. 097% to 103%</v>
          </cell>
          <cell r="L263">
            <v>130420</v>
          </cell>
          <cell r="M263" t="str">
            <v>kVARh del &amp; rec below 097%</v>
          </cell>
          <cell r="N263">
            <v>7964</v>
          </cell>
          <cell r="O263">
            <v>0</v>
          </cell>
        </row>
        <row r="264">
          <cell r="A264">
            <v>4902535</v>
          </cell>
          <cell r="B264" t="str">
            <v>06/01/2025 13:02:22</v>
          </cell>
          <cell r="C264" t="str">
            <v>DTL6</v>
          </cell>
          <cell r="D264" t="str">
            <v>M+</v>
          </cell>
          <cell r="E264">
            <v>6</v>
          </cell>
          <cell r="F264" t="str">
            <v>01/01/2025</v>
          </cell>
          <cell r="G264" t="str">
            <v>Cum.kWh net</v>
          </cell>
          <cell r="H264">
            <v>981475</v>
          </cell>
          <cell r="I264" t="str">
            <v>kVARh del &amp; rec above 103%</v>
          </cell>
          <cell r="J264">
            <v>198</v>
          </cell>
          <cell r="K264" t="str">
            <v>kVARh del &amp; rec bet. 097% to 103%</v>
          </cell>
          <cell r="L264">
            <v>621</v>
          </cell>
          <cell r="M264" t="str">
            <v>kVARh del &amp; rec below 097%</v>
          </cell>
          <cell r="N264">
            <v>257</v>
          </cell>
          <cell r="O264">
            <v>0</v>
          </cell>
        </row>
        <row r="265">
          <cell r="A265">
            <v>4902537</v>
          </cell>
          <cell r="B265" t="str">
            <v>06/01/2025 13:49:28</v>
          </cell>
          <cell r="C265" t="str">
            <v>DTL6</v>
          </cell>
          <cell r="D265" t="str">
            <v>M+</v>
          </cell>
          <cell r="E265">
            <v>6</v>
          </cell>
          <cell r="F265" t="str">
            <v>01/01/2025</v>
          </cell>
          <cell r="G265" t="str">
            <v>Cum.kWh net</v>
          </cell>
          <cell r="H265">
            <v>10022</v>
          </cell>
          <cell r="I265" t="str">
            <v>kVARh del &amp; rec above 103%</v>
          </cell>
          <cell r="J265">
            <v>1656</v>
          </cell>
          <cell r="K265" t="str">
            <v>kVARh del &amp; rec bet. 097% to 103%</v>
          </cell>
          <cell r="L265">
            <v>5746</v>
          </cell>
          <cell r="M265" t="str">
            <v>kVARh del &amp; rec below 097%</v>
          </cell>
          <cell r="N265">
            <v>205</v>
          </cell>
          <cell r="O265">
            <v>0</v>
          </cell>
        </row>
        <row r="266">
          <cell r="A266">
            <v>4902539</v>
          </cell>
          <cell r="B266" t="str">
            <v>06/01/2025 13:16:05</v>
          </cell>
          <cell r="C266" t="str">
            <v>DTL6</v>
          </cell>
          <cell r="D266" t="str">
            <v>M+</v>
          </cell>
          <cell r="E266">
            <v>6</v>
          </cell>
          <cell r="F266" t="str">
            <v>01/01/2025</v>
          </cell>
          <cell r="G266" t="str">
            <v>Cum.kWh net</v>
          </cell>
          <cell r="H266">
            <v>599602</v>
          </cell>
          <cell r="I266" t="str">
            <v>kVARh del &amp; rec above 103%</v>
          </cell>
          <cell r="J266">
            <v>3118</v>
          </cell>
          <cell r="K266" t="str">
            <v>kVARh del &amp; rec bet. 097% to 103%</v>
          </cell>
          <cell r="L266">
            <v>69426</v>
          </cell>
          <cell r="M266" t="str">
            <v>kVARh del &amp; rec below 097%</v>
          </cell>
          <cell r="N266">
            <v>36983</v>
          </cell>
          <cell r="O266">
            <v>0</v>
          </cell>
        </row>
        <row r="267">
          <cell r="A267">
            <v>4902541</v>
          </cell>
          <cell r="B267" t="str">
            <v>06/01/2025 13:11:11</v>
          </cell>
          <cell r="C267" t="str">
            <v>DTL6</v>
          </cell>
          <cell r="D267" t="str">
            <v>M+</v>
          </cell>
          <cell r="E267">
            <v>6</v>
          </cell>
          <cell r="F267" t="str">
            <v>01/01/2025</v>
          </cell>
          <cell r="G267" t="str">
            <v>Cum.kWh net</v>
          </cell>
          <cell r="H267">
            <v>137769</v>
          </cell>
          <cell r="I267" t="str">
            <v>kVARh del &amp; rec above 103%</v>
          </cell>
          <cell r="J267">
            <v>999482</v>
          </cell>
          <cell r="K267" t="str">
            <v>kVARh del &amp; rec bet. 097% to 103%</v>
          </cell>
          <cell r="L267">
            <v>208</v>
          </cell>
          <cell r="M267" t="str">
            <v>kVARh del &amp; rec below 097%</v>
          </cell>
          <cell r="N267">
            <v>999486</v>
          </cell>
          <cell r="O267">
            <v>0</v>
          </cell>
        </row>
        <row r="268">
          <cell r="A268">
            <v>4902542</v>
          </cell>
          <cell r="B268" t="str">
            <v>09/01/2025 11:47:22</v>
          </cell>
          <cell r="C268" t="str">
            <v>DTL6</v>
          </cell>
          <cell r="D268" t="str">
            <v>M+</v>
          </cell>
          <cell r="E268">
            <v>9</v>
          </cell>
          <cell r="F268" t="str">
            <v>01/01/2025</v>
          </cell>
          <cell r="G268" t="str">
            <v>Cum.kWh net</v>
          </cell>
          <cell r="H268">
            <v>163614</v>
          </cell>
          <cell r="I268" t="str">
            <v>kVARh del &amp; rec above 103%</v>
          </cell>
          <cell r="J268">
            <v>4366</v>
          </cell>
          <cell r="K268" t="str">
            <v>kVARh del &amp; rec bet. 097% to 103%</v>
          </cell>
          <cell r="L268">
            <v>115245</v>
          </cell>
          <cell r="M268" t="str">
            <v>kVARh del &amp; rec below 097%</v>
          </cell>
          <cell r="N268">
            <v>16470</v>
          </cell>
          <cell r="O268">
            <v>0</v>
          </cell>
        </row>
        <row r="269">
          <cell r="A269">
            <v>4902544</v>
          </cell>
          <cell r="B269" t="str">
            <v>06/01/2025 10:35:50</v>
          </cell>
          <cell r="C269" t="str">
            <v>DTL6</v>
          </cell>
          <cell r="D269" t="str">
            <v>M+</v>
          </cell>
          <cell r="E269">
            <v>6</v>
          </cell>
          <cell r="F269" t="str">
            <v>01/01/2025</v>
          </cell>
          <cell r="G269" t="str">
            <v>Cum.kWh net</v>
          </cell>
          <cell r="H269">
            <v>735536</v>
          </cell>
          <cell r="I269" t="str">
            <v>kVARh del &amp; rec above 103%</v>
          </cell>
          <cell r="J269">
            <v>6720</v>
          </cell>
          <cell r="K269" t="str">
            <v>kVARh del &amp; rec bet. 097% to 103%</v>
          </cell>
          <cell r="L269">
            <v>58692</v>
          </cell>
          <cell r="M269" t="str">
            <v>kVARh del &amp; rec below 097%</v>
          </cell>
          <cell r="N269">
            <v>8798</v>
          </cell>
          <cell r="O269">
            <v>0</v>
          </cell>
        </row>
        <row r="270">
          <cell r="A270">
            <v>4902548</v>
          </cell>
          <cell r="B270" t="str">
            <v>06/01/2025 14:24:04</v>
          </cell>
          <cell r="C270" t="str">
            <v>DTL6</v>
          </cell>
          <cell r="D270" t="str">
            <v>M+</v>
          </cell>
          <cell r="E270">
            <v>6</v>
          </cell>
          <cell r="F270" t="str">
            <v>01/01/2025</v>
          </cell>
          <cell r="G270" t="str">
            <v>Cum.kWh net</v>
          </cell>
          <cell r="H270">
            <v>5</v>
          </cell>
          <cell r="I270" t="str">
            <v>kVARh del &amp; rec above 103%</v>
          </cell>
          <cell r="J270">
            <v>0</v>
          </cell>
          <cell r="K270" t="str">
            <v>kVARh del &amp; rec bet. 097% to 103%</v>
          </cell>
          <cell r="L270">
            <v>4</v>
          </cell>
          <cell r="M270" t="str">
            <v>kVARh del &amp; rec below 097%</v>
          </cell>
          <cell r="N270">
            <v>0</v>
          </cell>
          <cell r="O270">
            <v>0</v>
          </cell>
        </row>
        <row r="271">
          <cell r="A271">
            <v>4902552</v>
          </cell>
          <cell r="B271" t="str">
            <v>01/01/2025 11:54:25</v>
          </cell>
          <cell r="C271" t="str">
            <v>DTL6</v>
          </cell>
          <cell r="D271" t="str">
            <v>M+</v>
          </cell>
          <cell r="E271">
            <v>1</v>
          </cell>
          <cell r="F271" t="str">
            <v>01/01/2025</v>
          </cell>
          <cell r="G271" t="str">
            <v>Cum.kWh net</v>
          </cell>
          <cell r="H271">
            <v>224673</v>
          </cell>
          <cell r="I271" t="str">
            <v>kVARh del &amp; rec above 103%</v>
          </cell>
          <cell r="J271">
            <v>836</v>
          </cell>
          <cell r="K271" t="str">
            <v>kVARh del &amp; rec bet. 097% to 103%</v>
          </cell>
          <cell r="L271">
            <v>10007</v>
          </cell>
          <cell r="M271" t="str">
            <v>kVARh del &amp; rec below 097%</v>
          </cell>
          <cell r="N271">
            <v>6246</v>
          </cell>
          <cell r="O271">
            <v>0</v>
          </cell>
        </row>
        <row r="272">
          <cell r="A272">
            <v>4902553</v>
          </cell>
          <cell r="B272" t="str">
            <v>06/01/2025 11:30:46</v>
          </cell>
          <cell r="C272" t="str">
            <v>DTL6</v>
          </cell>
          <cell r="D272" t="str">
            <v>M+</v>
          </cell>
          <cell r="E272">
            <v>6</v>
          </cell>
          <cell r="F272" t="str">
            <v>01/01/2025</v>
          </cell>
          <cell r="G272" t="str">
            <v>Cum.kWh net</v>
          </cell>
          <cell r="H272">
            <v>994286</v>
          </cell>
          <cell r="I272" t="str">
            <v>kVARh del &amp; rec above 103%</v>
          </cell>
          <cell r="J272">
            <v>999407</v>
          </cell>
          <cell r="K272" t="str">
            <v>kVARh del &amp; rec bet. 097% to 103%</v>
          </cell>
          <cell r="L272">
            <v>995385</v>
          </cell>
          <cell r="M272" t="str">
            <v>kVARh del &amp; rec below 097%</v>
          </cell>
          <cell r="N272">
            <v>999713</v>
          </cell>
          <cell r="O272">
            <v>0</v>
          </cell>
        </row>
        <row r="273">
          <cell r="A273">
            <v>4902557</v>
          </cell>
          <cell r="B273" t="str">
            <v>06/01/2025 13:04:55</v>
          </cell>
          <cell r="C273" t="str">
            <v>DTL6</v>
          </cell>
          <cell r="D273" t="str">
            <v>M+</v>
          </cell>
          <cell r="E273">
            <v>6</v>
          </cell>
          <cell r="F273" t="str">
            <v>01/01/2025</v>
          </cell>
          <cell r="G273" t="str">
            <v>Cum.kWh net</v>
          </cell>
          <cell r="H273">
            <v>998181</v>
          </cell>
          <cell r="I273" t="str">
            <v>kVARh del &amp; rec above 103%</v>
          </cell>
          <cell r="J273">
            <v>999944</v>
          </cell>
          <cell r="K273" t="str">
            <v>kVARh del &amp; rec bet. 097% to 103%</v>
          </cell>
          <cell r="L273">
            <v>999646</v>
          </cell>
          <cell r="M273" t="str">
            <v>kVARh del &amp; rec below 097%</v>
          </cell>
          <cell r="N273">
            <v>999978</v>
          </cell>
          <cell r="O273">
            <v>0</v>
          </cell>
        </row>
        <row r="274">
          <cell r="A274">
            <v>4902559</v>
          </cell>
          <cell r="B274" t="str">
            <v>06/01/2025 12:14:30</v>
          </cell>
          <cell r="C274" t="str">
            <v>DTL6</v>
          </cell>
          <cell r="D274" t="str">
            <v>M+</v>
          </cell>
          <cell r="E274">
            <v>6</v>
          </cell>
          <cell r="F274" t="str">
            <v>01/01/2025</v>
          </cell>
          <cell r="G274" t="str">
            <v>Cum.kWh net</v>
          </cell>
          <cell r="H274">
            <v>11400</v>
          </cell>
          <cell r="I274" t="str">
            <v>kVARh del &amp; rec above 103%</v>
          </cell>
          <cell r="J274">
            <v>188</v>
          </cell>
          <cell r="K274" t="str">
            <v>kVARh del &amp; rec bet. 097% to 103%</v>
          </cell>
          <cell r="L274">
            <v>2813</v>
          </cell>
          <cell r="M274" t="str">
            <v>kVARh del &amp; rec below 097%</v>
          </cell>
          <cell r="N274">
            <v>999935</v>
          </cell>
          <cell r="O274">
            <v>0</v>
          </cell>
        </row>
        <row r="275">
          <cell r="A275">
            <v>4902561</v>
          </cell>
          <cell r="B275" t="str">
            <v>06/01/2025 14:47:07</v>
          </cell>
          <cell r="C275" t="str">
            <v>DTL6</v>
          </cell>
          <cell r="D275" t="str">
            <v>M+</v>
          </cell>
          <cell r="E275">
            <v>6</v>
          </cell>
          <cell r="F275" t="str">
            <v>01/01/2025</v>
          </cell>
          <cell r="G275" t="str">
            <v>Cum.kWh net</v>
          </cell>
          <cell r="H275">
            <v>229016</v>
          </cell>
          <cell r="I275" t="str">
            <v>kVARh del &amp; rec above 103%</v>
          </cell>
          <cell r="J275">
            <v>19811</v>
          </cell>
          <cell r="K275" t="str">
            <v>kVARh del &amp; rec bet. 097% to 103%</v>
          </cell>
          <cell r="L275">
            <v>124261</v>
          </cell>
          <cell r="M275" t="str">
            <v>kVARh del &amp; rec below 097%</v>
          </cell>
          <cell r="N275">
            <v>22202</v>
          </cell>
          <cell r="O275">
            <v>0</v>
          </cell>
        </row>
        <row r="276">
          <cell r="A276">
            <v>4902562</v>
          </cell>
          <cell r="B276" t="str">
            <v>01/01/2025 12:54:55</v>
          </cell>
          <cell r="C276" t="str">
            <v>DTL6</v>
          </cell>
          <cell r="D276" t="str">
            <v>M+</v>
          </cell>
          <cell r="E276">
            <v>1</v>
          </cell>
          <cell r="F276" t="str">
            <v>01/01/2025</v>
          </cell>
          <cell r="G276" t="str">
            <v>Cum.kWh net</v>
          </cell>
          <cell r="H276">
            <v>945110</v>
          </cell>
          <cell r="I276" t="str">
            <v>kVARh del &amp; rec above 103%</v>
          </cell>
          <cell r="J276">
            <v>6606</v>
          </cell>
          <cell r="K276" t="str">
            <v>kVARh del &amp; rec bet. 097% to 103%</v>
          </cell>
          <cell r="L276">
            <v>136123</v>
          </cell>
          <cell r="M276" t="str">
            <v>kVARh del &amp; rec below 097%</v>
          </cell>
          <cell r="N276">
            <v>84104</v>
          </cell>
          <cell r="O276">
            <v>0</v>
          </cell>
        </row>
        <row r="277">
          <cell r="A277">
            <v>4902567</v>
          </cell>
          <cell r="B277" t="str">
            <v>06/01/2025 10:34:32</v>
          </cell>
          <cell r="C277" t="str">
            <v>DTL6</v>
          </cell>
          <cell r="D277" t="str">
            <v>M+</v>
          </cell>
          <cell r="E277">
            <v>6</v>
          </cell>
          <cell r="F277" t="str">
            <v>01/01/2025</v>
          </cell>
          <cell r="G277" t="str">
            <v>Cum.kWh net</v>
          </cell>
          <cell r="H277">
            <v>609309</v>
          </cell>
          <cell r="I277" t="str">
            <v>kVARh del &amp; rec above 103%</v>
          </cell>
          <cell r="J277">
            <v>812</v>
          </cell>
          <cell r="K277" t="str">
            <v>kVARh del &amp; rec bet. 097% to 103%</v>
          </cell>
          <cell r="L277">
            <v>983099</v>
          </cell>
          <cell r="M277" t="str">
            <v>kVARh del &amp; rec below 097%</v>
          </cell>
          <cell r="N277">
            <v>996009</v>
          </cell>
          <cell r="O277">
            <v>0</v>
          </cell>
        </row>
        <row r="278">
          <cell r="A278">
            <v>4902567</v>
          </cell>
          <cell r="B278" t="str">
            <v>06/01/2025 10:34:32</v>
          </cell>
          <cell r="C278" t="str">
            <v>DTL6</v>
          </cell>
          <cell r="D278" t="str">
            <v>M+</v>
          </cell>
          <cell r="E278">
            <v>6</v>
          </cell>
          <cell r="F278" t="str">
            <v>01/01/2025</v>
          </cell>
          <cell r="G278" t="str">
            <v>Cum.kWh net</v>
          </cell>
          <cell r="H278">
            <v>609309</v>
          </cell>
          <cell r="I278" t="str">
            <v>kVARh del &amp; rec above 103%</v>
          </cell>
          <cell r="J278">
            <v>812</v>
          </cell>
          <cell r="K278" t="str">
            <v>kVARh del &amp; rec bet. 097% to 103%</v>
          </cell>
          <cell r="L278">
            <v>983099</v>
          </cell>
          <cell r="M278" t="str">
            <v>kVARh del &amp; rec below 097%</v>
          </cell>
          <cell r="N278">
            <v>996009</v>
          </cell>
          <cell r="O278">
            <v>0</v>
          </cell>
        </row>
        <row r="279">
          <cell r="A279">
            <v>4902568</v>
          </cell>
          <cell r="B279" t="str">
            <v>06/01/2025 12:41:01</v>
          </cell>
          <cell r="C279" t="str">
            <v>DTL6</v>
          </cell>
          <cell r="D279" t="str">
            <v>M+</v>
          </cell>
          <cell r="E279">
            <v>6</v>
          </cell>
          <cell r="F279" t="str">
            <v>01/01/2025</v>
          </cell>
          <cell r="G279" t="str">
            <v>Cum.kWh net</v>
          </cell>
          <cell r="H279">
            <v>552192</v>
          </cell>
          <cell r="I279" t="str">
            <v>kVARh del &amp; rec above 103%</v>
          </cell>
          <cell r="J279">
            <v>992135</v>
          </cell>
          <cell r="K279" t="str">
            <v>kVARh del &amp; rec bet. 097% to 103%</v>
          </cell>
          <cell r="L279">
            <v>985181</v>
          </cell>
          <cell r="M279" t="str">
            <v>kVARh del &amp; rec below 097%</v>
          </cell>
          <cell r="N279">
            <v>5220</v>
          </cell>
          <cell r="O279">
            <v>0</v>
          </cell>
        </row>
        <row r="280">
          <cell r="A280">
            <v>4902569</v>
          </cell>
          <cell r="B280" t="str">
            <v>06/01/2025 10:51:55</v>
          </cell>
          <cell r="C280" t="str">
            <v>DTL6</v>
          </cell>
          <cell r="D280" t="str">
            <v>M+</v>
          </cell>
          <cell r="E280">
            <v>6</v>
          </cell>
          <cell r="F280" t="str">
            <v>01/01/2025</v>
          </cell>
          <cell r="G280" t="str">
            <v>Cum.kWh net</v>
          </cell>
          <cell r="H280">
            <v>2184</v>
          </cell>
          <cell r="I280" t="str">
            <v>kVARh del &amp; rec above 103%</v>
          </cell>
          <cell r="J280">
            <v>154</v>
          </cell>
          <cell r="K280" t="str">
            <v>kVARh del &amp; rec bet. 097% to 103%</v>
          </cell>
          <cell r="L280">
            <v>1388</v>
          </cell>
          <cell r="M280" t="str">
            <v>kVARh del &amp; rec below 097%</v>
          </cell>
          <cell r="N280">
            <v>147</v>
          </cell>
          <cell r="O280">
            <v>0</v>
          </cell>
        </row>
        <row r="281">
          <cell r="A281">
            <v>4902571</v>
          </cell>
          <cell r="B281" t="str">
            <v>06/01/2025 13:48:13</v>
          </cell>
          <cell r="C281" t="str">
            <v>DTL6</v>
          </cell>
          <cell r="D281" t="str">
            <v>M+</v>
          </cell>
          <cell r="E281">
            <v>6</v>
          </cell>
          <cell r="F281" t="str">
            <v>01/01/2025</v>
          </cell>
          <cell r="G281" t="str">
            <v>Cum.kWh net</v>
          </cell>
          <cell r="H281">
            <v>160957</v>
          </cell>
          <cell r="I281" t="str">
            <v>kVARh del &amp; rec above 103%</v>
          </cell>
          <cell r="J281">
            <v>991505</v>
          </cell>
          <cell r="K281" t="str">
            <v>kVARh del &amp; rec bet. 097% to 103%</v>
          </cell>
          <cell r="L281">
            <v>992032</v>
          </cell>
          <cell r="M281" t="str">
            <v>kVARh del &amp; rec below 097%</v>
          </cell>
          <cell r="N281">
            <v>999297</v>
          </cell>
          <cell r="O281">
            <v>0</v>
          </cell>
        </row>
        <row r="282">
          <cell r="A282">
            <v>4902577</v>
          </cell>
          <cell r="B282" t="str">
            <v>06/01/2025 11:28:28</v>
          </cell>
          <cell r="C282" t="str">
            <v>DTL6</v>
          </cell>
          <cell r="D282" t="str">
            <v>M+</v>
          </cell>
          <cell r="E282">
            <v>6</v>
          </cell>
          <cell r="F282" t="str">
            <v>01/01/2025</v>
          </cell>
          <cell r="G282" t="str">
            <v>Cum.kWh net</v>
          </cell>
          <cell r="H282">
            <v>153530</v>
          </cell>
          <cell r="I282" t="str">
            <v>kVARh del &amp; rec above 103%</v>
          </cell>
          <cell r="J282">
            <v>4884</v>
          </cell>
          <cell r="K282" t="str">
            <v>kVARh del &amp; rec bet. 097% to 103%</v>
          </cell>
          <cell r="L282">
            <v>28725</v>
          </cell>
          <cell r="M282" t="str">
            <v>kVARh del &amp; rec below 097%</v>
          </cell>
          <cell r="N282">
            <v>1025</v>
          </cell>
          <cell r="O282">
            <v>0</v>
          </cell>
        </row>
        <row r="283">
          <cell r="A283">
            <v>4902578</v>
          </cell>
          <cell r="B283" t="str">
            <v>06/01/2025 13:28:59</v>
          </cell>
          <cell r="C283" t="str">
            <v>DTL6</v>
          </cell>
          <cell r="D283" t="str">
            <v>M+</v>
          </cell>
          <cell r="E283">
            <v>6</v>
          </cell>
          <cell r="F283" t="str">
            <v>01/01/2025</v>
          </cell>
          <cell r="G283" t="str">
            <v>Cum.kWh net</v>
          </cell>
          <cell r="H283">
            <v>999867</v>
          </cell>
          <cell r="I283" t="str">
            <v>kVARh del &amp; rec above 103%</v>
          </cell>
          <cell r="J283">
            <v>998507</v>
          </cell>
          <cell r="K283" t="str">
            <v>kVARh del &amp; rec bet. 097% to 103%</v>
          </cell>
          <cell r="L283">
            <v>995979</v>
          </cell>
          <cell r="M283" t="str">
            <v>kVARh del &amp; rec below 097%</v>
          </cell>
          <cell r="N283">
            <v>999767</v>
          </cell>
          <cell r="O283">
            <v>0</v>
          </cell>
        </row>
        <row r="284">
          <cell r="A284">
            <v>4902579</v>
          </cell>
          <cell r="B284" t="str">
            <v>06/01/2025 11:26:26</v>
          </cell>
          <cell r="C284" t="str">
            <v>DTL6</v>
          </cell>
          <cell r="D284" t="str">
            <v>M+</v>
          </cell>
          <cell r="E284">
            <v>6</v>
          </cell>
          <cell r="F284" t="str">
            <v>01/01/2025</v>
          </cell>
          <cell r="G284" t="str">
            <v>Cum.kWh net</v>
          </cell>
          <cell r="H284">
            <v>97455</v>
          </cell>
          <cell r="I284" t="str">
            <v>kVARh del &amp; rec above 103%</v>
          </cell>
          <cell r="J284">
            <v>999898</v>
          </cell>
          <cell r="K284" t="str">
            <v>kVARh del &amp; rec bet. 097% to 103%</v>
          </cell>
          <cell r="L284">
            <v>5848</v>
          </cell>
          <cell r="M284" t="str">
            <v>kVARh del &amp; rec below 097%</v>
          </cell>
          <cell r="N284">
            <v>2794</v>
          </cell>
          <cell r="O284">
            <v>0</v>
          </cell>
        </row>
        <row r="285">
          <cell r="A285">
            <v>4902580</v>
          </cell>
          <cell r="B285" t="str">
            <v>06/01/2025 10:59:29</v>
          </cell>
          <cell r="C285" t="str">
            <v>DTL6</v>
          </cell>
          <cell r="D285" t="str">
            <v>M+</v>
          </cell>
          <cell r="E285">
            <v>6</v>
          </cell>
          <cell r="F285" t="str">
            <v>01/01/2025</v>
          </cell>
          <cell r="G285" t="str">
            <v>Cum.kWh net</v>
          </cell>
          <cell r="H285">
            <v>412289</v>
          </cell>
          <cell r="I285" t="str">
            <v>kVARh del &amp; rec above 103%</v>
          </cell>
          <cell r="J285">
            <v>1071</v>
          </cell>
          <cell r="K285" t="str">
            <v>kVARh del &amp; rec bet. 097% to 103%</v>
          </cell>
          <cell r="L285">
            <v>19225</v>
          </cell>
          <cell r="M285" t="str">
            <v>kVARh del &amp; rec below 097%</v>
          </cell>
          <cell r="N285">
            <v>5329</v>
          </cell>
          <cell r="O285">
            <v>0</v>
          </cell>
        </row>
        <row r="286">
          <cell r="A286">
            <v>4902583</v>
          </cell>
          <cell r="B286" t="str">
            <v>13/01/2025 07:36:14</v>
          </cell>
          <cell r="C286" t="str">
            <v>DTL6</v>
          </cell>
          <cell r="D286" t="str">
            <v>M+</v>
          </cell>
          <cell r="E286">
            <v>13</v>
          </cell>
          <cell r="F286" t="str">
            <v>01/01/2025</v>
          </cell>
          <cell r="G286" t="str">
            <v>Cum.kWh net</v>
          </cell>
          <cell r="H286">
            <v>266231</v>
          </cell>
          <cell r="I286" t="str">
            <v>kVARh del &amp; rec above 103%</v>
          </cell>
          <cell r="J286">
            <v>30551</v>
          </cell>
          <cell r="K286" t="str">
            <v>kVARh del &amp; rec bet. 097% to 103%</v>
          </cell>
          <cell r="L286">
            <v>171089</v>
          </cell>
          <cell r="M286" t="str">
            <v>kVARh del &amp; rec below 097%</v>
          </cell>
          <cell r="N286">
            <v>11872</v>
          </cell>
          <cell r="O286">
            <v>0</v>
          </cell>
        </row>
        <row r="287">
          <cell r="A287">
            <v>4902591</v>
          </cell>
          <cell r="B287" t="str">
            <v>06/01/2025 13:50:52</v>
          </cell>
          <cell r="C287" t="str">
            <v>DTL6</v>
          </cell>
          <cell r="D287" t="str">
            <v>M+</v>
          </cell>
          <cell r="E287">
            <v>6</v>
          </cell>
          <cell r="F287" t="str">
            <v>01/01/2025</v>
          </cell>
          <cell r="G287" t="str">
            <v>Cum.kWh net</v>
          </cell>
          <cell r="H287">
            <v>30461</v>
          </cell>
          <cell r="I287" t="str">
            <v>kVARh del &amp; rec above 103%</v>
          </cell>
          <cell r="J287">
            <v>739</v>
          </cell>
          <cell r="K287" t="str">
            <v>kVARh del &amp; rec bet. 097% to 103%</v>
          </cell>
          <cell r="L287">
            <v>4523</v>
          </cell>
          <cell r="M287" t="str">
            <v>kVARh del &amp; rec below 097%</v>
          </cell>
          <cell r="N287">
            <v>639</v>
          </cell>
          <cell r="O287">
            <v>0</v>
          </cell>
        </row>
        <row r="288">
          <cell r="A288">
            <v>4902592</v>
          </cell>
          <cell r="B288" t="str">
            <v>06/01/2025 15:53:12</v>
          </cell>
          <cell r="C288" t="str">
            <v>DTL</v>
          </cell>
          <cell r="D288" t="str">
            <v>M+</v>
          </cell>
          <cell r="E288">
            <v>6</v>
          </cell>
          <cell r="F288" t="str">
            <v>01/01/2025</v>
          </cell>
          <cell r="G288" t="str">
            <v>Cum.kWh net</v>
          </cell>
          <cell r="H288">
            <v>5</v>
          </cell>
          <cell r="I288" t="str">
            <v>kVARh del &amp; rec above 103%</v>
          </cell>
          <cell r="J288">
            <v>0</v>
          </cell>
          <cell r="K288" t="str">
            <v>kVARh del &amp; rec bet. 097% to 103%</v>
          </cell>
          <cell r="L288">
            <v>3</v>
          </cell>
          <cell r="M288" t="str">
            <v>kVARh del &amp; rec below 097%</v>
          </cell>
          <cell r="N288">
            <v>0</v>
          </cell>
          <cell r="O288">
            <v>0</v>
          </cell>
        </row>
        <row r="289">
          <cell r="A289">
            <v>4902594</v>
          </cell>
          <cell r="B289" t="str">
            <v>01/01/2025 12:38:41</v>
          </cell>
          <cell r="C289" t="str">
            <v>DTL6</v>
          </cell>
          <cell r="D289" t="str">
            <v>M+</v>
          </cell>
          <cell r="E289">
            <v>1</v>
          </cell>
          <cell r="F289" t="str">
            <v>01/01/2025</v>
          </cell>
          <cell r="G289" t="str">
            <v>Cum.kWh net</v>
          </cell>
          <cell r="H289">
            <v>39423</v>
          </cell>
          <cell r="I289" t="str">
            <v>kVARh del &amp; rec above 103%</v>
          </cell>
          <cell r="J289">
            <v>465</v>
          </cell>
          <cell r="K289" t="str">
            <v>kVARh del &amp; rec bet. 097% to 103%</v>
          </cell>
          <cell r="L289">
            <v>5052</v>
          </cell>
          <cell r="M289" t="str">
            <v>kVARh del &amp; rec below 097%</v>
          </cell>
          <cell r="N289">
            <v>1340</v>
          </cell>
          <cell r="O289">
            <v>0</v>
          </cell>
        </row>
        <row r="290">
          <cell r="A290">
            <v>4902595</v>
          </cell>
          <cell r="B290" t="str">
            <v>06/01/2025 16:36:12</v>
          </cell>
          <cell r="C290" t="str">
            <v>DTL6</v>
          </cell>
          <cell r="D290" t="str">
            <v>M+</v>
          </cell>
          <cell r="E290">
            <v>6</v>
          </cell>
          <cell r="F290" t="str">
            <v>01/01/2025</v>
          </cell>
          <cell r="G290" t="str">
            <v>Cum.kWh net</v>
          </cell>
          <cell r="H290">
            <v>16188</v>
          </cell>
          <cell r="I290" t="str">
            <v>kVARh del &amp; rec above 103%</v>
          </cell>
          <cell r="J290">
            <v>1790</v>
          </cell>
          <cell r="K290" t="str">
            <v>kVARh del &amp; rec bet. 097% to 103%</v>
          </cell>
          <cell r="L290">
            <v>8859</v>
          </cell>
          <cell r="M290" t="str">
            <v>kVARh del &amp; rec below 097%</v>
          </cell>
          <cell r="N290">
            <v>1539</v>
          </cell>
          <cell r="O290">
            <v>0</v>
          </cell>
        </row>
        <row r="291">
          <cell r="A291">
            <v>4902599</v>
          </cell>
          <cell r="B291" t="str">
            <v>06/01/2025 11:36:24</v>
          </cell>
          <cell r="C291" t="str">
            <v>DTL6</v>
          </cell>
          <cell r="D291" t="str">
            <v>M+</v>
          </cell>
          <cell r="E291">
            <v>6</v>
          </cell>
          <cell r="F291" t="str">
            <v>01/01/2025</v>
          </cell>
          <cell r="G291" t="str">
            <v>Cum.kWh net</v>
          </cell>
          <cell r="H291">
            <v>15506</v>
          </cell>
          <cell r="I291" t="str">
            <v>kVARh del &amp; rec above 103%</v>
          </cell>
          <cell r="J291">
            <v>195</v>
          </cell>
          <cell r="K291" t="str">
            <v>kVARh del &amp; rec bet. 097% to 103%</v>
          </cell>
          <cell r="L291">
            <v>1837</v>
          </cell>
          <cell r="M291" t="str">
            <v>kVARh del &amp; rec below 097%</v>
          </cell>
          <cell r="N291">
            <v>218</v>
          </cell>
          <cell r="O291">
            <v>0</v>
          </cell>
        </row>
        <row r="292">
          <cell r="A292">
            <v>4902600</v>
          </cell>
          <cell r="B292" t="str">
            <v>06/01/2025 11:42:02</v>
          </cell>
          <cell r="C292" t="str">
            <v>DTL6</v>
          </cell>
          <cell r="D292" t="str">
            <v>M+</v>
          </cell>
          <cell r="E292">
            <v>6</v>
          </cell>
          <cell r="F292" t="str">
            <v>01/01/2025</v>
          </cell>
          <cell r="G292" t="str">
            <v>Cum.kWh net</v>
          </cell>
          <cell r="H292">
            <v>622</v>
          </cell>
          <cell r="I292" t="str">
            <v>kVARh del &amp; rec above 103%</v>
          </cell>
          <cell r="J292">
            <v>57</v>
          </cell>
          <cell r="K292" t="str">
            <v>kVARh del &amp; rec bet. 097% to 103%</v>
          </cell>
          <cell r="L292">
            <v>290</v>
          </cell>
          <cell r="M292" t="str">
            <v>kVARh del &amp; rec below 097%</v>
          </cell>
          <cell r="N292">
            <v>54</v>
          </cell>
          <cell r="O292">
            <v>0</v>
          </cell>
        </row>
        <row r="293">
          <cell r="A293">
            <v>4902601</v>
          </cell>
          <cell r="B293" t="str">
            <v>06/01/2025 12:10:34</v>
          </cell>
          <cell r="C293" t="str">
            <v>DTL6</v>
          </cell>
          <cell r="D293" t="str">
            <v>M+</v>
          </cell>
          <cell r="E293">
            <v>6</v>
          </cell>
          <cell r="F293" t="str">
            <v>01/01/2025</v>
          </cell>
          <cell r="G293" t="str">
            <v>Cum.kWh net</v>
          </cell>
          <cell r="H293">
            <v>9065</v>
          </cell>
          <cell r="I293" t="str">
            <v>kVARh del &amp; rec above 103%</v>
          </cell>
          <cell r="J293">
            <v>201</v>
          </cell>
          <cell r="K293" t="str">
            <v>kVARh del &amp; rec bet. 097% to 103%</v>
          </cell>
          <cell r="L293">
            <v>1907</v>
          </cell>
          <cell r="M293" t="str">
            <v>kVARh del &amp; rec below 097%</v>
          </cell>
          <cell r="N293">
            <v>1167</v>
          </cell>
          <cell r="O293">
            <v>0</v>
          </cell>
        </row>
        <row r="294">
          <cell r="A294">
            <v>4902604</v>
          </cell>
          <cell r="B294" t="str">
            <v>06/01/2025 13:23:04</v>
          </cell>
          <cell r="C294" t="str">
            <v>DTL6</v>
          </cell>
          <cell r="D294" t="str">
            <v>M+</v>
          </cell>
          <cell r="E294">
            <v>6</v>
          </cell>
          <cell r="F294" t="str">
            <v>01/01/2025</v>
          </cell>
          <cell r="G294" t="str">
            <v>Cum.kWh net</v>
          </cell>
          <cell r="H294">
            <v>4647</v>
          </cell>
          <cell r="I294" t="str">
            <v>kVARh del &amp; rec above 103%</v>
          </cell>
          <cell r="J294">
            <v>244</v>
          </cell>
          <cell r="K294" t="str">
            <v>kVARh del &amp; rec bet. 097% to 103%</v>
          </cell>
          <cell r="L294">
            <v>2771</v>
          </cell>
          <cell r="M294" t="str">
            <v>kVARh del &amp; rec below 097%</v>
          </cell>
          <cell r="N294">
            <v>283</v>
          </cell>
          <cell r="O294">
            <v>0</v>
          </cell>
        </row>
        <row r="295">
          <cell r="A295">
            <v>4902606</v>
          </cell>
          <cell r="B295" t="str">
            <v>06/01/2025 16:03:15</v>
          </cell>
          <cell r="C295" t="str">
            <v>DTL6</v>
          </cell>
          <cell r="D295" t="str">
            <v>M+</v>
          </cell>
          <cell r="E295">
            <v>6</v>
          </cell>
          <cell r="F295" t="str">
            <v>01/01/2025</v>
          </cell>
          <cell r="G295" t="str">
            <v>Cum.kWh net</v>
          </cell>
          <cell r="H295">
            <v>643</v>
          </cell>
          <cell r="I295" t="str">
            <v>kVARh del &amp; rec above 103%</v>
          </cell>
          <cell r="J295">
            <v>93</v>
          </cell>
          <cell r="K295" t="str">
            <v>kVARh del &amp; rec bet. 097% to 103%</v>
          </cell>
          <cell r="L295">
            <v>297</v>
          </cell>
          <cell r="M295" t="str">
            <v>kVARh del &amp; rec below 097%</v>
          </cell>
          <cell r="N295">
            <v>16</v>
          </cell>
          <cell r="O295">
            <v>0</v>
          </cell>
        </row>
        <row r="296">
          <cell r="A296">
            <v>4962369</v>
          </cell>
          <cell r="B296" t="str">
            <v>06/01/2025 14:52:30</v>
          </cell>
          <cell r="C296" t="str">
            <v>DTL PROPERTY</v>
          </cell>
          <cell r="D296" t="str">
            <v>M+</v>
          </cell>
          <cell r="E296">
            <v>6</v>
          </cell>
          <cell r="F296" t="str">
            <v>01/01/2025</v>
          </cell>
          <cell r="G296" t="str">
            <v>Cum.kWh net</v>
          </cell>
          <cell r="H296">
            <v>705946</v>
          </cell>
          <cell r="I296" t="str">
            <v>kVARh del &amp; rec above 103%</v>
          </cell>
          <cell r="J296">
            <v>457985</v>
          </cell>
          <cell r="K296" t="str">
            <v>kVARh del &amp; rec bet. 097% to 103%</v>
          </cell>
          <cell r="L296">
            <v>0</v>
          </cell>
          <cell r="M296" t="str">
            <v>kVARh del &amp; rec below 097%</v>
          </cell>
          <cell r="N296">
            <v>0</v>
          </cell>
          <cell r="O296">
            <v>0</v>
          </cell>
        </row>
        <row r="297">
          <cell r="A297">
            <v>5100228</v>
          </cell>
          <cell r="B297" t="str">
            <v>06/01/2025 12:01:19</v>
          </cell>
          <cell r="C297" t="str">
            <v>DTL</v>
          </cell>
          <cell r="D297" t="str">
            <v>M++</v>
          </cell>
          <cell r="E297">
            <v>6</v>
          </cell>
          <cell r="F297" t="str">
            <v>01/01/2025</v>
          </cell>
          <cell r="G297" t="str">
            <v>Cum.kWh net</v>
          </cell>
          <cell r="H297">
            <v>764497</v>
          </cell>
          <cell r="I297" t="str">
            <v>kVARh del &amp; rec above 103%</v>
          </cell>
          <cell r="J297">
            <v>14805</v>
          </cell>
          <cell r="K297" t="str">
            <v>kVARh del &amp; rec bet. 097% to 103%</v>
          </cell>
          <cell r="L297">
            <v>91288</v>
          </cell>
          <cell r="M297" t="str">
            <v>kVARh del &amp; rec below 097%</v>
          </cell>
          <cell r="N297">
            <v>2831</v>
          </cell>
          <cell r="O297">
            <v>0</v>
          </cell>
        </row>
        <row r="298">
          <cell r="A298">
            <v>5100230</v>
          </cell>
          <cell r="B298" t="str">
            <v>06/01/2025 16:12:19</v>
          </cell>
          <cell r="C298" t="str">
            <v>DTL</v>
          </cell>
          <cell r="D298" t="str">
            <v>M++</v>
          </cell>
          <cell r="E298">
            <v>6</v>
          </cell>
          <cell r="F298" t="str">
            <v>01/01/2025</v>
          </cell>
          <cell r="G298" t="str">
            <v>Cum.kWh net</v>
          </cell>
          <cell r="H298">
            <v>212132</v>
          </cell>
          <cell r="I298" t="str">
            <v>kVARh del &amp; rec above 103%</v>
          </cell>
          <cell r="J298">
            <v>938</v>
          </cell>
          <cell r="K298" t="str">
            <v>kVARh del &amp; rec bet. 097% to 103%</v>
          </cell>
          <cell r="L298">
            <v>1516</v>
          </cell>
          <cell r="M298" t="str">
            <v>kVARh del &amp; rec below 097%</v>
          </cell>
          <cell r="N298">
            <v>620</v>
          </cell>
          <cell r="O298">
            <v>0</v>
          </cell>
        </row>
        <row r="299">
          <cell r="A299">
            <v>5100231</v>
          </cell>
          <cell r="B299" t="str">
            <v>06/01/2025 12:22:02</v>
          </cell>
          <cell r="C299" t="str">
            <v>AREVA M+</v>
          </cell>
          <cell r="D299" t="str">
            <v>M++</v>
          </cell>
          <cell r="E299">
            <v>6</v>
          </cell>
          <cell r="F299" t="str">
            <v>01/01/2025</v>
          </cell>
          <cell r="G299" t="str">
            <v>Cum.kWh net</v>
          </cell>
          <cell r="H299">
            <v>365653</v>
          </cell>
          <cell r="I299" t="str">
            <v>kVARh del &amp; rec above 103%</v>
          </cell>
          <cell r="J299">
            <v>967624</v>
          </cell>
          <cell r="K299" t="str">
            <v>kVARh del &amp; rec bet. 097% to 103%</v>
          </cell>
          <cell r="L299">
            <v>952113</v>
          </cell>
          <cell r="M299" t="str">
            <v>kVARh del &amp; rec below 097%</v>
          </cell>
          <cell r="N299">
            <v>999886</v>
          </cell>
          <cell r="O299">
            <v>0</v>
          </cell>
        </row>
        <row r="300">
          <cell r="A300">
            <v>5100232</v>
          </cell>
          <cell r="B300" t="str">
            <v>06/01/2025 11:50:33</v>
          </cell>
          <cell r="C300" t="str">
            <v>DTL</v>
          </cell>
          <cell r="D300" t="str">
            <v>M++</v>
          </cell>
          <cell r="E300">
            <v>6</v>
          </cell>
          <cell r="F300" t="str">
            <v>01/01/2025</v>
          </cell>
          <cell r="G300" t="str">
            <v>Cum.kWh net</v>
          </cell>
          <cell r="H300">
            <v>755214</v>
          </cell>
          <cell r="I300" t="str">
            <v>kVARh del &amp; rec above 103%</v>
          </cell>
          <cell r="J300">
            <v>20348</v>
          </cell>
          <cell r="K300" t="str">
            <v>kVARh del &amp; rec bet. 097% to 103%</v>
          </cell>
          <cell r="L300">
            <v>40145</v>
          </cell>
          <cell r="M300" t="str">
            <v>kVARh del &amp; rec below 097%</v>
          </cell>
          <cell r="N300">
            <v>3468</v>
          </cell>
          <cell r="O300">
            <v>0</v>
          </cell>
        </row>
        <row r="301">
          <cell r="A301">
            <v>5100234</v>
          </cell>
          <cell r="B301" t="str">
            <v>06/01/2025 12:04:27</v>
          </cell>
          <cell r="C301" t="str">
            <v>DTL</v>
          </cell>
          <cell r="D301" t="str">
            <v>M++</v>
          </cell>
          <cell r="E301">
            <v>6</v>
          </cell>
          <cell r="F301" t="str">
            <v>01/01/2025</v>
          </cell>
          <cell r="G301" t="str">
            <v>Cum.kWh net</v>
          </cell>
          <cell r="H301">
            <v>906659</v>
          </cell>
          <cell r="I301" t="str">
            <v>kVARh del &amp; rec above 103%</v>
          </cell>
          <cell r="J301">
            <v>8262</v>
          </cell>
          <cell r="K301" t="str">
            <v>kVARh del &amp; rec bet. 097% to 103%</v>
          </cell>
          <cell r="L301">
            <v>28951</v>
          </cell>
          <cell r="M301" t="str">
            <v>kVARh del &amp; rec below 097%</v>
          </cell>
          <cell r="N301">
            <v>1910</v>
          </cell>
          <cell r="O301">
            <v>0</v>
          </cell>
        </row>
        <row r="302">
          <cell r="A302">
            <v>5128400</v>
          </cell>
          <cell r="B302" t="str">
            <v>06/01/2025 15:51:04</v>
          </cell>
          <cell r="C302" t="str">
            <v>DTL100671</v>
          </cell>
          <cell r="D302" t="str">
            <v>M++</v>
          </cell>
          <cell r="E302">
            <v>6</v>
          </cell>
          <cell r="F302" t="str">
            <v>01/01/2025</v>
          </cell>
          <cell r="G302" t="str">
            <v>Cum.kWh net</v>
          </cell>
          <cell r="H302">
            <v>409491</v>
          </cell>
          <cell r="I302" t="str">
            <v>kVARh del &amp; rec above 103%</v>
          </cell>
          <cell r="J302">
            <v>996743</v>
          </cell>
          <cell r="K302" t="str">
            <v>kVARh del &amp; rec bet. 097% to 103%</v>
          </cell>
          <cell r="L302">
            <v>995116</v>
          </cell>
          <cell r="M302" t="str">
            <v>kVARh del &amp; rec below 097%</v>
          </cell>
          <cell r="N302">
            <v>967</v>
          </cell>
          <cell r="O302">
            <v>0</v>
          </cell>
        </row>
        <row r="303">
          <cell r="A303">
            <v>5128403</v>
          </cell>
          <cell r="B303" t="str">
            <v>08/01/2025 14:12:29</v>
          </cell>
          <cell r="C303" t="str">
            <v>DTL</v>
          </cell>
          <cell r="D303" t="str">
            <v>M++</v>
          </cell>
          <cell r="E303">
            <v>8</v>
          </cell>
          <cell r="F303" t="str">
            <v>01/01/2025</v>
          </cell>
          <cell r="G303" t="str">
            <v>Cum.kWh net</v>
          </cell>
          <cell r="H303">
            <v>44</v>
          </cell>
          <cell r="I303" t="str">
            <v>kVARh del &amp; rec above 103%</v>
          </cell>
          <cell r="J303">
            <v>999879</v>
          </cell>
          <cell r="K303" t="str">
            <v>kVARh del &amp; rec bet. 097% to 103%</v>
          </cell>
          <cell r="L303">
            <v>999376</v>
          </cell>
          <cell r="M303" t="str">
            <v>kVARh del &amp; rec below 097%</v>
          </cell>
          <cell r="N303">
            <v>999996</v>
          </cell>
          <cell r="O303">
            <v>0</v>
          </cell>
        </row>
        <row r="304">
          <cell r="A304">
            <v>5128406</v>
          </cell>
          <cell r="B304" t="str">
            <v>07/01/2025 15:01:29</v>
          </cell>
          <cell r="C304" t="str">
            <v>DTL</v>
          </cell>
          <cell r="D304" t="str">
            <v>M++</v>
          </cell>
          <cell r="E304">
            <v>7</v>
          </cell>
          <cell r="F304" t="str">
            <v>01/01/2025</v>
          </cell>
          <cell r="G304" t="str">
            <v>Cum.kWh net</v>
          </cell>
          <cell r="H304">
            <v>45204</v>
          </cell>
          <cell r="I304" t="str">
            <v>kVARh del &amp; rec above 103%</v>
          </cell>
          <cell r="J304">
            <v>999483</v>
          </cell>
          <cell r="K304" t="str">
            <v>kVARh del &amp; rec bet. 097% to 103%</v>
          </cell>
          <cell r="L304">
            <v>1296</v>
          </cell>
          <cell r="M304" t="str">
            <v>kVARh del &amp; rec below 097%</v>
          </cell>
          <cell r="N304">
            <v>45</v>
          </cell>
          <cell r="O304">
            <v>0</v>
          </cell>
        </row>
        <row r="305">
          <cell r="A305">
            <v>5128411</v>
          </cell>
          <cell r="B305" t="str">
            <v>06/01/2025 10:57:19</v>
          </cell>
          <cell r="C305" t="str">
            <v>DTL</v>
          </cell>
          <cell r="D305" t="str">
            <v>M++</v>
          </cell>
          <cell r="E305">
            <v>6</v>
          </cell>
          <cell r="F305" t="str">
            <v>01/01/2025</v>
          </cell>
          <cell r="G305" t="str">
            <v>Cum.kWh net</v>
          </cell>
          <cell r="H305">
            <v>580553</v>
          </cell>
          <cell r="I305" t="str">
            <v>kVARh del &amp; rec above 103%</v>
          </cell>
          <cell r="J305">
            <v>2207</v>
          </cell>
          <cell r="K305" t="str">
            <v>kVARh del &amp; rec bet. 097% to 103%</v>
          </cell>
          <cell r="L305">
            <v>24332</v>
          </cell>
          <cell r="M305" t="str">
            <v>kVARh del &amp; rec below 097%</v>
          </cell>
          <cell r="N305">
            <v>1871</v>
          </cell>
          <cell r="O305">
            <v>0</v>
          </cell>
        </row>
        <row r="306">
          <cell r="A306">
            <v>5128412</v>
          </cell>
          <cell r="B306" t="str">
            <v>06/01/2025 12:07:55</v>
          </cell>
          <cell r="C306" t="str">
            <v>DTL</v>
          </cell>
          <cell r="D306" t="str">
            <v>M++</v>
          </cell>
          <cell r="E306">
            <v>6</v>
          </cell>
          <cell r="F306" t="str">
            <v>01/01/2025</v>
          </cell>
          <cell r="G306" t="str">
            <v>Cum.kWh net</v>
          </cell>
          <cell r="H306">
            <v>254900</v>
          </cell>
          <cell r="I306" t="str">
            <v>kVARh del &amp; rec above 103%</v>
          </cell>
          <cell r="J306">
            <v>4676</v>
          </cell>
          <cell r="K306" t="str">
            <v>kVARh del &amp; rec bet. 097% to 103%</v>
          </cell>
          <cell r="L306">
            <v>27044</v>
          </cell>
          <cell r="M306" t="str">
            <v>kVARh del &amp; rec below 097%</v>
          </cell>
          <cell r="N306">
            <v>2682</v>
          </cell>
          <cell r="O306">
            <v>0</v>
          </cell>
        </row>
        <row r="307">
          <cell r="A307">
            <v>5128413</v>
          </cell>
          <cell r="B307" t="str">
            <v>06/01/2025 10:31:16</v>
          </cell>
          <cell r="C307" t="str">
            <v>DTL</v>
          </cell>
          <cell r="D307" t="str">
            <v>M++</v>
          </cell>
          <cell r="E307">
            <v>6</v>
          </cell>
          <cell r="F307" t="str">
            <v>01/01/2025</v>
          </cell>
          <cell r="G307" t="str">
            <v>Cum.kWh net</v>
          </cell>
          <cell r="H307">
            <v>741884</v>
          </cell>
          <cell r="I307" t="str">
            <v>kVARh del &amp; rec above 103%</v>
          </cell>
          <cell r="J307">
            <v>999917</v>
          </cell>
          <cell r="K307" t="str">
            <v>kVARh del &amp; rec bet. 097% to 103%</v>
          </cell>
          <cell r="L307">
            <v>990019</v>
          </cell>
          <cell r="M307" t="str">
            <v>kVARh del &amp; rec below 097%</v>
          </cell>
          <cell r="N307">
            <v>998566</v>
          </cell>
          <cell r="O307">
            <v>0</v>
          </cell>
        </row>
        <row r="308">
          <cell r="A308">
            <v>5128414</v>
          </cell>
          <cell r="B308" t="str">
            <v>09/01/2025 12:00:29</v>
          </cell>
          <cell r="C308" t="str">
            <v>DTL</v>
          </cell>
          <cell r="D308" t="str">
            <v>M++</v>
          </cell>
          <cell r="E308">
            <v>9</v>
          </cell>
          <cell r="F308" t="str">
            <v>01/01/2025</v>
          </cell>
          <cell r="G308" t="str">
            <v>Cum.kWh net</v>
          </cell>
          <cell r="H308">
            <v>740616</v>
          </cell>
          <cell r="I308" t="str">
            <v>kVARh del &amp; rec above 103%</v>
          </cell>
          <cell r="J308">
            <v>179</v>
          </cell>
          <cell r="K308" t="str">
            <v>kVARh del &amp; rec bet. 097% to 103%</v>
          </cell>
          <cell r="L308">
            <v>11049</v>
          </cell>
          <cell r="M308" t="str">
            <v>kVARh del &amp; rec below 097%</v>
          </cell>
          <cell r="N308">
            <v>165</v>
          </cell>
          <cell r="O308">
            <v>0</v>
          </cell>
        </row>
        <row r="309">
          <cell r="A309">
            <v>5128428</v>
          </cell>
          <cell r="B309" t="str">
            <v>06/01/2025 11:25:33</v>
          </cell>
          <cell r="C309" t="str">
            <v>DTL</v>
          </cell>
          <cell r="D309" t="str">
            <v>M++</v>
          </cell>
          <cell r="E309">
            <v>6</v>
          </cell>
          <cell r="F309" t="str">
            <v>01/01/2025</v>
          </cell>
          <cell r="G309" t="str">
            <v>Cum.kWh net</v>
          </cell>
          <cell r="H309">
            <v>575767</v>
          </cell>
          <cell r="I309" t="str">
            <v>kVARh del &amp; rec above 103%</v>
          </cell>
          <cell r="J309">
            <v>976465</v>
          </cell>
          <cell r="K309" t="str">
            <v>kVARh del &amp; rec bet. 097% to 103%</v>
          </cell>
          <cell r="L309">
            <v>882364</v>
          </cell>
          <cell r="M309" t="str">
            <v>kVARh del &amp; rec below 097%</v>
          </cell>
          <cell r="N309">
            <v>991896</v>
          </cell>
          <cell r="O309">
            <v>0</v>
          </cell>
        </row>
        <row r="310">
          <cell r="A310">
            <v>5128429</v>
          </cell>
          <cell r="B310" t="str">
            <v>06/01/2025 11:28:47</v>
          </cell>
          <cell r="C310" t="str">
            <v>DTL</v>
          </cell>
          <cell r="D310" t="str">
            <v>M++</v>
          </cell>
          <cell r="E310">
            <v>6</v>
          </cell>
          <cell r="F310" t="str">
            <v>01/01/2025</v>
          </cell>
          <cell r="G310" t="str">
            <v>Cum.kWh net</v>
          </cell>
          <cell r="H310">
            <v>335526</v>
          </cell>
          <cell r="I310" t="str">
            <v>kVARh del &amp; rec above 103%</v>
          </cell>
          <cell r="J310">
            <v>2248</v>
          </cell>
          <cell r="K310" t="str">
            <v>kVARh del &amp; rec bet. 097% to 103%</v>
          </cell>
          <cell r="L310">
            <v>51857</v>
          </cell>
          <cell r="M310" t="str">
            <v>kVARh del &amp; rec below 097%</v>
          </cell>
          <cell r="N310">
            <v>2769</v>
          </cell>
          <cell r="O310">
            <v>0</v>
          </cell>
        </row>
        <row r="311">
          <cell r="A311">
            <v>5128430</v>
          </cell>
          <cell r="B311" t="str">
            <v>06/01/2025 14:06:25</v>
          </cell>
          <cell r="C311" t="str">
            <v>DTL</v>
          </cell>
          <cell r="D311" t="str">
            <v>M++</v>
          </cell>
          <cell r="E311">
            <v>6</v>
          </cell>
          <cell r="F311" t="str">
            <v>01/01/2025</v>
          </cell>
          <cell r="G311" t="str">
            <v>Cum.kWh net</v>
          </cell>
          <cell r="H311">
            <v>564893</v>
          </cell>
          <cell r="I311" t="str">
            <v>kVARh del &amp; rec above 103%</v>
          </cell>
          <cell r="J311">
            <v>3281</v>
          </cell>
          <cell r="K311" t="str">
            <v>kVARh del &amp; rec bet. 097% to 103%</v>
          </cell>
          <cell r="L311">
            <v>149349</v>
          </cell>
          <cell r="M311" t="str">
            <v>kVARh del &amp; rec below 097%</v>
          </cell>
          <cell r="N311">
            <v>83754</v>
          </cell>
          <cell r="O311">
            <v>0</v>
          </cell>
        </row>
        <row r="312">
          <cell r="A312">
            <v>5128431</v>
          </cell>
          <cell r="B312" t="str">
            <v>06/01/2025 11:26:02</v>
          </cell>
          <cell r="C312" t="str">
            <v>DTL100671</v>
          </cell>
          <cell r="D312" t="str">
            <v>M++</v>
          </cell>
          <cell r="E312">
            <v>6</v>
          </cell>
          <cell r="F312" t="str">
            <v>01/01/2025</v>
          </cell>
          <cell r="G312" t="str">
            <v>Cum.kWh net</v>
          </cell>
          <cell r="H312">
            <v>270539</v>
          </cell>
          <cell r="I312" t="str">
            <v>kVARh del &amp; rec above 103%</v>
          </cell>
          <cell r="J312">
            <v>49535</v>
          </cell>
          <cell r="K312" t="str">
            <v>kVARh del &amp; rec bet. 097% to 103%</v>
          </cell>
          <cell r="L312">
            <v>46590</v>
          </cell>
          <cell r="M312" t="str">
            <v>kVARh del &amp; rec below 097%</v>
          </cell>
          <cell r="N312">
            <v>995566</v>
          </cell>
          <cell r="O312">
            <v>0</v>
          </cell>
        </row>
        <row r="313">
          <cell r="A313">
            <v>5128433</v>
          </cell>
          <cell r="B313" t="str">
            <v>08/01/2025 11:54:40</v>
          </cell>
          <cell r="C313" t="str">
            <v>DTL</v>
          </cell>
          <cell r="D313" t="str">
            <v>M++</v>
          </cell>
          <cell r="E313">
            <v>8</v>
          </cell>
          <cell r="F313" t="str">
            <v>01/01/2025</v>
          </cell>
          <cell r="G313" t="str">
            <v>Cum.kWh net</v>
          </cell>
          <cell r="H313">
            <v>440260</v>
          </cell>
          <cell r="I313" t="str">
            <v>kVARh del &amp; rec above 103%</v>
          </cell>
          <cell r="J313">
            <v>7756</v>
          </cell>
          <cell r="K313" t="str">
            <v>kVARh del &amp; rec bet. 097% to 103%</v>
          </cell>
          <cell r="L313">
            <v>983927</v>
          </cell>
          <cell r="M313" t="str">
            <v>kVARh del &amp; rec below 097%</v>
          </cell>
          <cell r="N313">
            <v>999293</v>
          </cell>
          <cell r="O313">
            <v>0</v>
          </cell>
        </row>
        <row r="314">
          <cell r="A314">
            <v>5128436</v>
          </cell>
          <cell r="B314" t="str">
            <v>08/01/2025 11:10:45</v>
          </cell>
          <cell r="C314" t="str">
            <v>DTL</v>
          </cell>
          <cell r="D314" t="str">
            <v>M++</v>
          </cell>
          <cell r="E314">
            <v>8</v>
          </cell>
          <cell r="F314" t="str">
            <v>01/01/2025</v>
          </cell>
          <cell r="G314" t="str">
            <v>Cum.kWh net</v>
          </cell>
          <cell r="H314">
            <v>778783</v>
          </cell>
          <cell r="I314" t="str">
            <v>kVARh del &amp; rec above 103%</v>
          </cell>
          <cell r="J314">
            <v>400</v>
          </cell>
          <cell r="K314" t="str">
            <v>kVARh del &amp; rec bet. 097% to 103%</v>
          </cell>
          <cell r="L314">
            <v>12916</v>
          </cell>
          <cell r="M314" t="str">
            <v>kVARh del &amp; rec below 097%</v>
          </cell>
          <cell r="N314">
            <v>765</v>
          </cell>
          <cell r="O314">
            <v>0</v>
          </cell>
        </row>
        <row r="315">
          <cell r="A315">
            <v>5128438</v>
          </cell>
          <cell r="B315" t="str">
            <v>06/01/2025 11:51:53</v>
          </cell>
          <cell r="C315" t="str">
            <v>DTL</v>
          </cell>
          <cell r="D315" t="str">
            <v>M++</v>
          </cell>
          <cell r="E315">
            <v>6</v>
          </cell>
          <cell r="F315" t="str">
            <v>01/01/2025</v>
          </cell>
          <cell r="G315" t="str">
            <v>Cum.kWh net</v>
          </cell>
          <cell r="H315">
            <v>954946</v>
          </cell>
          <cell r="I315" t="str">
            <v>kVARh del &amp; rec above 103%</v>
          </cell>
          <cell r="J315">
            <v>14179</v>
          </cell>
          <cell r="K315" t="str">
            <v>kVARh del &amp; rec bet. 097% to 103%</v>
          </cell>
          <cell r="L315">
            <v>32641</v>
          </cell>
          <cell r="M315" t="str">
            <v>kVARh del &amp; rec below 097%</v>
          </cell>
          <cell r="N315">
            <v>1276</v>
          </cell>
          <cell r="O315">
            <v>0</v>
          </cell>
        </row>
        <row r="316">
          <cell r="A316">
            <v>5128441</v>
          </cell>
          <cell r="B316" t="str">
            <v>06/01/2025 11:30:02</v>
          </cell>
          <cell r="C316" t="str">
            <v>DTL</v>
          </cell>
          <cell r="D316" t="str">
            <v>M++</v>
          </cell>
          <cell r="E316">
            <v>6</v>
          </cell>
          <cell r="F316" t="str">
            <v>01/01/2025</v>
          </cell>
          <cell r="G316" t="str">
            <v>Cum.kWh net</v>
          </cell>
          <cell r="H316">
            <v>565242</v>
          </cell>
          <cell r="I316" t="str">
            <v>kVARh del &amp; rec above 103%</v>
          </cell>
          <cell r="J316">
            <v>756</v>
          </cell>
          <cell r="K316" t="str">
            <v>kVARh del &amp; rec bet. 097% to 103%</v>
          </cell>
          <cell r="L316">
            <v>28038</v>
          </cell>
          <cell r="M316" t="str">
            <v>kVARh del &amp; rec below 097%</v>
          </cell>
          <cell r="N316">
            <v>2349</v>
          </cell>
          <cell r="O316">
            <v>0</v>
          </cell>
        </row>
        <row r="317">
          <cell r="A317">
            <v>5128452</v>
          </cell>
          <cell r="B317" t="str">
            <v>06/01/2025 10:44:26</v>
          </cell>
          <cell r="C317" t="str">
            <v>DTL</v>
          </cell>
          <cell r="D317" t="str">
            <v>M++</v>
          </cell>
          <cell r="E317">
            <v>6</v>
          </cell>
          <cell r="F317" t="str">
            <v>01/01/2025</v>
          </cell>
          <cell r="G317" t="str">
            <v>Cum.kWh net</v>
          </cell>
          <cell r="H317">
            <v>429766</v>
          </cell>
          <cell r="I317" t="str">
            <v>kVARh del &amp; rec above 103%</v>
          </cell>
          <cell r="J317">
            <v>23461</v>
          </cell>
          <cell r="K317" t="str">
            <v>kVARh del &amp; rec bet. 097% to 103%</v>
          </cell>
          <cell r="L317">
            <v>50627</v>
          </cell>
          <cell r="M317" t="str">
            <v>kVARh del &amp; rec below 097%</v>
          </cell>
          <cell r="N317">
            <v>102</v>
          </cell>
          <cell r="O317">
            <v>0</v>
          </cell>
        </row>
        <row r="318">
          <cell r="A318">
            <v>5128456</v>
          </cell>
          <cell r="B318" t="str">
            <v>06/01/2025 10:20:03</v>
          </cell>
          <cell r="C318" t="str">
            <v>DTL</v>
          </cell>
          <cell r="D318" t="str">
            <v>M++</v>
          </cell>
          <cell r="E318">
            <v>6</v>
          </cell>
          <cell r="F318" t="str">
            <v>01/01/2025</v>
          </cell>
          <cell r="G318" t="str">
            <v>Cum.kWh net</v>
          </cell>
          <cell r="H318">
            <v>252845</v>
          </cell>
          <cell r="I318" t="str">
            <v>kVARh del &amp; rec above 103%</v>
          </cell>
          <cell r="J318">
            <v>99383</v>
          </cell>
          <cell r="K318" t="str">
            <v>kVARh del &amp; rec bet. 097% to 103%</v>
          </cell>
          <cell r="L318">
            <v>221966</v>
          </cell>
          <cell r="M318" t="str">
            <v>kVARh del &amp; rec below 097%</v>
          </cell>
          <cell r="N318">
            <v>16010</v>
          </cell>
          <cell r="O318">
            <v>0</v>
          </cell>
        </row>
        <row r="319">
          <cell r="A319">
            <v>5128459</v>
          </cell>
          <cell r="B319" t="str">
            <v>13/01/2025 10:19:20</v>
          </cell>
          <cell r="C319" t="str">
            <v>DTL</v>
          </cell>
          <cell r="D319" t="str">
            <v>M++</v>
          </cell>
          <cell r="E319">
            <v>13</v>
          </cell>
          <cell r="F319" t="str">
            <v>01/01/2025</v>
          </cell>
          <cell r="G319" t="str">
            <v>Cum.kWh net</v>
          </cell>
          <cell r="H319">
            <v>778068</v>
          </cell>
          <cell r="I319" t="str">
            <v>kVARh del &amp; rec above 103%</v>
          </cell>
          <cell r="J319">
            <v>163365</v>
          </cell>
          <cell r="K319" t="str">
            <v>kVARh del &amp; rec bet. 097% to 103%</v>
          </cell>
          <cell r="L319">
            <v>480588</v>
          </cell>
          <cell r="M319" t="str">
            <v>kVARh del &amp; rec below 097%</v>
          </cell>
          <cell r="N319">
            <v>10128</v>
          </cell>
          <cell r="O319">
            <v>0</v>
          </cell>
        </row>
        <row r="320">
          <cell r="A320">
            <v>5128460</v>
          </cell>
          <cell r="B320" t="str">
            <v>06/01/2025 14:30:03</v>
          </cell>
          <cell r="C320" t="str">
            <v>DTL</v>
          </cell>
          <cell r="D320" t="str">
            <v>M++</v>
          </cell>
          <cell r="E320">
            <v>6</v>
          </cell>
          <cell r="F320" t="str">
            <v>01/01/2025</v>
          </cell>
          <cell r="G320" t="str">
            <v>Cum.kWh net</v>
          </cell>
          <cell r="H320">
            <v>236404</v>
          </cell>
          <cell r="I320" t="str">
            <v>kVARh del &amp; rec above 103%</v>
          </cell>
          <cell r="J320">
            <v>48066</v>
          </cell>
          <cell r="K320" t="str">
            <v>kVARh del &amp; rec bet. 097% to 103%</v>
          </cell>
          <cell r="L320">
            <v>260570</v>
          </cell>
          <cell r="M320" t="str">
            <v>kVARh del &amp; rec below 097%</v>
          </cell>
          <cell r="N320">
            <v>26019</v>
          </cell>
          <cell r="O320">
            <v>0</v>
          </cell>
        </row>
        <row r="321">
          <cell r="A321">
            <v>5128461</v>
          </cell>
          <cell r="B321" t="str">
            <v>06/01/2025 11:51:49</v>
          </cell>
          <cell r="C321" t="str">
            <v>DTL</v>
          </cell>
          <cell r="D321" t="str">
            <v>M++</v>
          </cell>
          <cell r="E321">
            <v>6</v>
          </cell>
          <cell r="F321" t="str">
            <v>01/01/2025</v>
          </cell>
          <cell r="G321" t="str">
            <v>Cum.kWh net</v>
          </cell>
          <cell r="H321">
            <v>831905</v>
          </cell>
          <cell r="I321" t="str">
            <v>kVARh del &amp; rec above 103%</v>
          </cell>
          <cell r="J321">
            <v>122289</v>
          </cell>
          <cell r="K321" t="str">
            <v>kVARh del &amp; rec bet. 097% to 103%</v>
          </cell>
          <cell r="L321">
            <v>66426</v>
          </cell>
          <cell r="M321" t="str">
            <v>kVARh del &amp; rec below 097%</v>
          </cell>
          <cell r="N321">
            <v>996442</v>
          </cell>
          <cell r="O321">
            <v>0</v>
          </cell>
        </row>
        <row r="322">
          <cell r="A322">
            <v>5128464</v>
          </cell>
          <cell r="B322" t="str">
            <v>08/01/2025 12:23:41</v>
          </cell>
          <cell r="C322" t="str">
            <v>DTL</v>
          </cell>
          <cell r="D322" t="str">
            <v>M++</v>
          </cell>
          <cell r="E322">
            <v>8</v>
          </cell>
          <cell r="F322" t="str">
            <v>01/01/2025</v>
          </cell>
          <cell r="G322" t="str">
            <v>Cum.kWh net</v>
          </cell>
          <cell r="H322">
            <v>529569</v>
          </cell>
          <cell r="I322" t="str">
            <v>kVARh del &amp; rec above 103%</v>
          </cell>
          <cell r="J322">
            <v>8517</v>
          </cell>
          <cell r="K322" t="str">
            <v>kVARh del &amp; rec bet. 097% to 103%</v>
          </cell>
          <cell r="L322">
            <v>998798</v>
          </cell>
          <cell r="M322" t="str">
            <v>kVARh del &amp; rec below 097%</v>
          </cell>
          <cell r="N322">
            <v>995057</v>
          </cell>
          <cell r="O322">
            <v>0</v>
          </cell>
        </row>
        <row r="323">
          <cell r="A323">
            <v>5128466</v>
          </cell>
          <cell r="B323" t="str">
            <v>09/01/2025 12:22:35</v>
          </cell>
          <cell r="C323" t="str">
            <v>DTL</v>
          </cell>
          <cell r="D323" t="str">
            <v>M++</v>
          </cell>
          <cell r="E323">
            <v>9</v>
          </cell>
          <cell r="F323" t="str">
            <v>01/01/2025</v>
          </cell>
          <cell r="G323" t="str">
            <v>Cum.kWh net</v>
          </cell>
          <cell r="H323">
            <v>674495</v>
          </cell>
          <cell r="I323" t="str">
            <v>kVARh del &amp; rec above 103%</v>
          </cell>
          <cell r="J323">
            <v>25569</v>
          </cell>
          <cell r="K323" t="str">
            <v>kVARh del &amp; rec bet. 097% to 103%</v>
          </cell>
          <cell r="L323">
            <v>211992</v>
          </cell>
          <cell r="M323" t="str">
            <v>kVARh del &amp; rec below 097%</v>
          </cell>
          <cell r="N323">
            <v>8369</v>
          </cell>
          <cell r="O323">
            <v>0</v>
          </cell>
        </row>
        <row r="324">
          <cell r="A324">
            <v>5128472</v>
          </cell>
          <cell r="B324" t="str">
            <v>06/01/2025 11:01:29</v>
          </cell>
          <cell r="C324" t="str">
            <v>DTL</v>
          </cell>
          <cell r="D324" t="str">
            <v>M++</v>
          </cell>
          <cell r="E324">
            <v>6</v>
          </cell>
          <cell r="F324" t="str">
            <v>01/01/2025</v>
          </cell>
          <cell r="G324" t="str">
            <v>Cum.kWh net</v>
          </cell>
          <cell r="H324">
            <v>674085</v>
          </cell>
          <cell r="I324" t="str">
            <v>kVARh del &amp; rec above 103%</v>
          </cell>
          <cell r="J324">
            <v>18425</v>
          </cell>
          <cell r="K324" t="str">
            <v>kVARh del &amp; rec bet. 097% to 103%</v>
          </cell>
          <cell r="L324">
            <v>41380</v>
          </cell>
          <cell r="M324" t="str">
            <v>kVARh del &amp; rec below 097%</v>
          </cell>
          <cell r="N324">
            <v>158</v>
          </cell>
          <cell r="O324">
            <v>0</v>
          </cell>
        </row>
        <row r="325">
          <cell r="A325">
            <v>5128474</v>
          </cell>
          <cell r="B325" t="str">
            <v>06/01/2025 13:57:11</v>
          </cell>
          <cell r="C325" t="str">
            <v>DTL</v>
          </cell>
          <cell r="D325" t="str">
            <v>M++</v>
          </cell>
          <cell r="E325">
            <v>6</v>
          </cell>
          <cell r="F325" t="str">
            <v>01/01/2025</v>
          </cell>
          <cell r="G325" t="str">
            <v>Cum.kWh net</v>
          </cell>
          <cell r="H325">
            <v>423473</v>
          </cell>
          <cell r="I325" t="str">
            <v>kVARh del &amp; rec above 103%</v>
          </cell>
          <cell r="J325">
            <v>965025</v>
          </cell>
          <cell r="K325" t="str">
            <v>kVARh del &amp; rec bet. 097% to 103%</v>
          </cell>
          <cell r="L325">
            <v>967288</v>
          </cell>
          <cell r="M325" t="str">
            <v>kVARh del &amp; rec below 097%</v>
          </cell>
          <cell r="N325">
            <v>1098</v>
          </cell>
          <cell r="O325">
            <v>0</v>
          </cell>
        </row>
        <row r="326">
          <cell r="A326">
            <v>5128479</v>
          </cell>
          <cell r="B326" t="str">
            <v>08/01/2025 13:33:26</v>
          </cell>
          <cell r="C326" t="str">
            <v>DTL</v>
          </cell>
          <cell r="D326" t="str">
            <v>M++</v>
          </cell>
          <cell r="E326">
            <v>8</v>
          </cell>
          <cell r="F326" t="str">
            <v>01/01/2025</v>
          </cell>
          <cell r="G326" t="str">
            <v>Cum.kWh net</v>
          </cell>
          <cell r="H326">
            <v>111956</v>
          </cell>
          <cell r="I326" t="str">
            <v>kVARh del &amp; rec above 103%</v>
          </cell>
          <cell r="J326">
            <v>988999</v>
          </cell>
          <cell r="K326" t="str">
            <v>kVARh del &amp; rec bet. 097% to 103%</v>
          </cell>
          <cell r="L326">
            <v>976682</v>
          </cell>
          <cell r="M326" t="str">
            <v>kVARh del &amp; rec below 097%</v>
          </cell>
          <cell r="N326">
            <v>999946</v>
          </cell>
          <cell r="O326">
            <v>0</v>
          </cell>
        </row>
        <row r="327">
          <cell r="A327">
            <v>5129960</v>
          </cell>
          <cell r="B327" t="str">
            <v>06/01/2025 14:58:19</v>
          </cell>
          <cell r="C327" t="str">
            <v>DTL</v>
          </cell>
          <cell r="D327" t="str">
            <v>M++</v>
          </cell>
          <cell r="E327">
            <v>6</v>
          </cell>
          <cell r="F327" t="str">
            <v>01/01/2025</v>
          </cell>
          <cell r="G327" t="str">
            <v>Cum.kWh net</v>
          </cell>
          <cell r="H327">
            <v>180744</v>
          </cell>
          <cell r="I327" t="str">
            <v>kVARh del &amp; rec above 103%</v>
          </cell>
          <cell r="J327">
            <v>631</v>
          </cell>
          <cell r="K327" t="str">
            <v>kVARh del &amp; rec bet. 097% to 103%</v>
          </cell>
          <cell r="L327">
            <v>14220</v>
          </cell>
          <cell r="M327" t="str">
            <v>kVARh del &amp; rec below 097%</v>
          </cell>
          <cell r="N327">
            <v>978</v>
          </cell>
          <cell r="O327">
            <v>0</v>
          </cell>
        </row>
        <row r="328">
          <cell r="A328">
            <v>5252046</v>
          </cell>
          <cell r="B328" t="str">
            <v>06/01/2025 13:19:53</v>
          </cell>
          <cell r="C328" t="str">
            <v>DTL</v>
          </cell>
          <cell r="D328" t="str">
            <v>M++</v>
          </cell>
          <cell r="E328">
            <v>6</v>
          </cell>
          <cell r="F328" t="str">
            <v>01/01/2025</v>
          </cell>
          <cell r="G328" t="str">
            <v>Cum.kWh net</v>
          </cell>
          <cell r="H328">
            <v>986209</v>
          </cell>
          <cell r="I328" t="str">
            <v>kVARh del &amp; rec above 103%</v>
          </cell>
          <cell r="J328">
            <v>999394</v>
          </cell>
          <cell r="K328" t="str">
            <v>kVARh del &amp; rec bet. 097% to 103%</v>
          </cell>
          <cell r="L328">
            <v>875</v>
          </cell>
          <cell r="M328" t="str">
            <v>kVARh del &amp; rec below 097%</v>
          </cell>
          <cell r="N328">
            <v>525</v>
          </cell>
          <cell r="O328">
            <v>0</v>
          </cell>
        </row>
        <row r="329">
          <cell r="A329">
            <v>5295115</v>
          </cell>
          <cell r="B329" t="str">
            <v>06/01/2025 13:25:43</v>
          </cell>
          <cell r="C329" t="str">
            <v>SCHNEIDER</v>
          </cell>
          <cell r="D329" t="str">
            <v>A1640</v>
          </cell>
          <cell r="E329">
            <v>6</v>
          </cell>
          <cell r="F329" t="str">
            <v>01/01/2025</v>
          </cell>
          <cell r="G329" t="str">
            <v>Cum.kWh net</v>
          </cell>
          <cell r="H329">
            <v>846430</v>
          </cell>
          <cell r="I329" t="str">
            <v>kVARh del &amp; rec above 103%</v>
          </cell>
          <cell r="J329">
            <v>161193</v>
          </cell>
          <cell r="K329" t="str">
            <v>kVARh del &amp; rec bet. 097% to 103%</v>
          </cell>
          <cell r="L329">
            <v>714796</v>
          </cell>
          <cell r="M329" t="str">
            <v>kVARh del &amp; rec below 097%</v>
          </cell>
          <cell r="N329">
            <v>984104</v>
          </cell>
          <cell r="O329">
            <v>0</v>
          </cell>
        </row>
        <row r="330">
          <cell r="A330">
            <v>5295117</v>
          </cell>
          <cell r="B330" t="str">
            <v>06/01/2025 12:48:28</v>
          </cell>
          <cell r="C330" t="str">
            <v>SCHNEIDER</v>
          </cell>
          <cell r="D330" t="str">
            <v>A1640</v>
          </cell>
          <cell r="E330">
            <v>6</v>
          </cell>
          <cell r="F330" t="str">
            <v>01/01/2025</v>
          </cell>
          <cell r="G330" t="str">
            <v>Cum.kWh net</v>
          </cell>
          <cell r="H330">
            <v>846528</v>
          </cell>
          <cell r="I330" t="str">
            <v>kVARh del &amp; rec above 103%</v>
          </cell>
          <cell r="J330">
            <v>406707</v>
          </cell>
          <cell r="K330" t="str">
            <v>kVARh del &amp; rec bet. 097% to 103%</v>
          </cell>
          <cell r="L330">
            <v>712930</v>
          </cell>
          <cell r="M330" t="str">
            <v>kVARh del &amp; rec below 097%</v>
          </cell>
          <cell r="N330">
            <v>997696</v>
          </cell>
          <cell r="O330">
            <v>0</v>
          </cell>
        </row>
        <row r="331">
          <cell r="A331">
            <v>5295125</v>
          </cell>
          <cell r="B331" t="str">
            <v>06/01/2025 12:12:43</v>
          </cell>
          <cell r="C331" t="str">
            <v>DTL</v>
          </cell>
          <cell r="D331" t="str">
            <v>A1640</v>
          </cell>
          <cell r="E331">
            <v>6</v>
          </cell>
          <cell r="F331" t="str">
            <v>01/01/2025</v>
          </cell>
          <cell r="G331" t="str">
            <v>Cum.kWh net</v>
          </cell>
          <cell r="H331">
            <v>481080</v>
          </cell>
          <cell r="I331" t="str">
            <v>kVARh del &amp; rec above 103%</v>
          </cell>
          <cell r="J331">
            <v>258696</v>
          </cell>
          <cell r="K331" t="str">
            <v>kVARh del &amp; rec bet. 097% to 103%</v>
          </cell>
          <cell r="L331">
            <v>802329</v>
          </cell>
          <cell r="M331" t="str">
            <v>kVARh del &amp; rec below 097%</v>
          </cell>
          <cell r="N331">
            <v>88684</v>
          </cell>
          <cell r="O331">
            <v>0</v>
          </cell>
        </row>
        <row r="332">
          <cell r="A332">
            <v>5295126</v>
          </cell>
          <cell r="B332" t="str">
            <v>06/01/2025 12:23:00</v>
          </cell>
          <cell r="C332" t="str">
            <v>DTL</v>
          </cell>
          <cell r="D332" t="str">
            <v>A1640</v>
          </cell>
          <cell r="E332">
            <v>6</v>
          </cell>
          <cell r="F332" t="str">
            <v>01/01/2025</v>
          </cell>
          <cell r="G332" t="str">
            <v>Cum.kWh net</v>
          </cell>
          <cell r="H332">
            <v>783547</v>
          </cell>
          <cell r="I332" t="str">
            <v>kVARh del &amp; rec above 103%</v>
          </cell>
          <cell r="J332">
            <v>177970</v>
          </cell>
          <cell r="K332" t="str">
            <v>kVARh del &amp; rec bet. 097% to 103%</v>
          </cell>
          <cell r="L332">
            <v>753333</v>
          </cell>
          <cell r="M332" t="str">
            <v>kVARh del &amp; rec below 097%</v>
          </cell>
          <cell r="N332">
            <v>853308</v>
          </cell>
          <cell r="O332">
            <v>0</v>
          </cell>
        </row>
        <row r="333">
          <cell r="A333">
            <v>5295127</v>
          </cell>
          <cell r="B333" t="str">
            <v>07/01/2025 13:29:51</v>
          </cell>
          <cell r="C333" t="str">
            <v>DTL</v>
          </cell>
          <cell r="D333" t="str">
            <v>A1640</v>
          </cell>
          <cell r="E333">
            <v>7</v>
          </cell>
          <cell r="F333" t="str">
            <v>01/01/2025</v>
          </cell>
          <cell r="G333" t="str">
            <v>Cum.kWh net</v>
          </cell>
          <cell r="H333">
            <v>683788</v>
          </cell>
          <cell r="I333" t="str">
            <v>kVARh del &amp; rec above 103%</v>
          </cell>
          <cell r="J333">
            <v>714228</v>
          </cell>
          <cell r="K333" t="str">
            <v>kVARh del &amp; rec bet. 097% to 103%</v>
          </cell>
          <cell r="L333">
            <v>0</v>
          </cell>
          <cell r="M333" t="str">
            <v>kVARh del &amp; rec below 097%</v>
          </cell>
          <cell r="N333">
            <v>875996</v>
          </cell>
          <cell r="O333">
            <v>0</v>
          </cell>
        </row>
        <row r="334">
          <cell r="A334">
            <v>5295128</v>
          </cell>
          <cell r="B334" t="str">
            <v>06/01/2025 11:58:37</v>
          </cell>
          <cell r="C334" t="str">
            <v>DTL</v>
          </cell>
          <cell r="D334" t="str">
            <v>A1640</v>
          </cell>
          <cell r="E334">
            <v>6</v>
          </cell>
          <cell r="F334" t="str">
            <v>01/01/2025</v>
          </cell>
          <cell r="G334" t="str">
            <v>Cum.kWh net</v>
          </cell>
          <cell r="H334">
            <v>64937</v>
          </cell>
          <cell r="I334" t="str">
            <v>kVARh del &amp; rec above 103%</v>
          </cell>
          <cell r="J334">
            <v>999804</v>
          </cell>
          <cell r="K334" t="str">
            <v>kVARh del &amp; rec bet. 097% to 103%</v>
          </cell>
          <cell r="L334">
            <v>0</v>
          </cell>
          <cell r="M334" t="str">
            <v>kVARh del &amp; rec below 097%</v>
          </cell>
          <cell r="N334">
            <v>10503</v>
          </cell>
          <cell r="O334">
            <v>0</v>
          </cell>
        </row>
        <row r="335">
          <cell r="A335">
            <v>5295130</v>
          </cell>
          <cell r="B335" t="str">
            <v>06/01/2025 13:24:50</v>
          </cell>
          <cell r="C335" t="str">
            <v>DTL</v>
          </cell>
          <cell r="D335" t="str">
            <v>A1640</v>
          </cell>
          <cell r="E335">
            <v>6</v>
          </cell>
          <cell r="F335" t="str">
            <v>01/01/2025</v>
          </cell>
          <cell r="G335" t="str">
            <v>Cum.kWh net</v>
          </cell>
          <cell r="H335">
            <v>381936</v>
          </cell>
          <cell r="I335" t="str">
            <v>kVARh del &amp; rec above 103%</v>
          </cell>
          <cell r="J335">
            <v>30259</v>
          </cell>
          <cell r="K335" t="str">
            <v>kVARh del &amp; rec bet. 097% to 103%</v>
          </cell>
          <cell r="L335">
            <v>8915</v>
          </cell>
          <cell r="M335" t="str">
            <v>kVARh del &amp; rec below 097%</v>
          </cell>
          <cell r="N335">
            <v>12471</v>
          </cell>
          <cell r="O335">
            <v>0</v>
          </cell>
        </row>
        <row r="336">
          <cell r="A336">
            <v>5295131</v>
          </cell>
          <cell r="B336" t="str">
            <v>06/01/2025 12:16:05</v>
          </cell>
          <cell r="C336">
            <v>5295131</v>
          </cell>
          <cell r="D336" t="str">
            <v>A1640</v>
          </cell>
          <cell r="E336">
            <v>6</v>
          </cell>
          <cell r="F336" t="str">
            <v>01/01/2025</v>
          </cell>
          <cell r="G336" t="str">
            <v>Cum.kWh net</v>
          </cell>
          <cell r="H336">
            <v>447266</v>
          </cell>
          <cell r="I336" t="str">
            <v>kVARh del &amp; rec above 103%</v>
          </cell>
          <cell r="J336">
            <v>997084</v>
          </cell>
          <cell r="K336" t="str">
            <v>kVARh del &amp; rec bet. 097% to 103%</v>
          </cell>
          <cell r="L336">
            <v>0</v>
          </cell>
          <cell r="M336" t="str">
            <v>kVARh del &amp; rec below 097%</v>
          </cell>
          <cell r="N336">
            <v>997882</v>
          </cell>
          <cell r="O336">
            <v>0</v>
          </cell>
        </row>
        <row r="337">
          <cell r="A337">
            <v>5295133</v>
          </cell>
          <cell r="B337" t="str">
            <v>06/01/2025 12:42:24</v>
          </cell>
          <cell r="C337" t="str">
            <v>DTL</v>
          </cell>
          <cell r="D337" t="str">
            <v>A1640</v>
          </cell>
          <cell r="E337">
            <v>6</v>
          </cell>
          <cell r="F337" t="str">
            <v>01/01/2025</v>
          </cell>
          <cell r="G337" t="str">
            <v>Cum.kWh net</v>
          </cell>
          <cell r="H337">
            <v>692334</v>
          </cell>
          <cell r="I337" t="str">
            <v>kVARh del &amp; rec above 103%</v>
          </cell>
          <cell r="J337">
            <v>11816</v>
          </cell>
          <cell r="K337" t="str">
            <v>kVARh del &amp; rec bet. 097% to 103%</v>
          </cell>
          <cell r="L337">
            <v>0</v>
          </cell>
          <cell r="M337" t="str">
            <v>kVARh del &amp; rec below 097%</v>
          </cell>
          <cell r="N337">
            <v>36244</v>
          </cell>
          <cell r="O337">
            <v>0</v>
          </cell>
        </row>
        <row r="338">
          <cell r="A338">
            <v>5295135</v>
          </cell>
          <cell r="B338" t="str">
            <v>07/01/2025 12:45:19</v>
          </cell>
          <cell r="C338" t="str">
            <v>DTL</v>
          </cell>
          <cell r="D338" t="str">
            <v>A1640</v>
          </cell>
          <cell r="E338">
            <v>7</v>
          </cell>
          <cell r="F338" t="str">
            <v>01/01/2025</v>
          </cell>
          <cell r="G338" t="str">
            <v>Cum.kWh net</v>
          </cell>
          <cell r="H338">
            <v>883663</v>
          </cell>
          <cell r="I338" t="str">
            <v>kVARh del &amp; rec above 103%</v>
          </cell>
          <cell r="J338">
            <v>3557</v>
          </cell>
          <cell r="K338" t="str">
            <v>kVARh del &amp; rec bet. 097% to 103%</v>
          </cell>
          <cell r="L338">
            <v>0</v>
          </cell>
          <cell r="M338" t="str">
            <v>kVARh del &amp; rec below 097%</v>
          </cell>
          <cell r="N338">
            <v>107940</v>
          </cell>
          <cell r="O338">
            <v>0</v>
          </cell>
        </row>
        <row r="339">
          <cell r="A339">
            <v>5295136</v>
          </cell>
          <cell r="B339" t="str">
            <v>09/01/2025 11:57:37</v>
          </cell>
          <cell r="C339" t="str">
            <v>DTL</v>
          </cell>
          <cell r="D339" t="str">
            <v>A1640</v>
          </cell>
          <cell r="E339">
            <v>9</v>
          </cell>
          <cell r="F339" t="str">
            <v>01/01/2025</v>
          </cell>
          <cell r="G339" t="str">
            <v>Cum.kWh net</v>
          </cell>
          <cell r="H339">
            <v>740675</v>
          </cell>
          <cell r="I339" t="str">
            <v>kVARh del &amp; rec above 103%</v>
          </cell>
          <cell r="J339">
            <v>260</v>
          </cell>
          <cell r="K339" t="str">
            <v>kVARh del &amp; rec bet. 097% to 103%</v>
          </cell>
          <cell r="L339">
            <v>0</v>
          </cell>
          <cell r="M339" t="str">
            <v>kVARh del &amp; rec below 097%</v>
          </cell>
          <cell r="N339">
            <v>107397</v>
          </cell>
          <cell r="O339">
            <v>0</v>
          </cell>
        </row>
        <row r="340">
          <cell r="A340">
            <v>5295138</v>
          </cell>
          <cell r="B340" t="str">
            <v>06/01/2025 12:53:54</v>
          </cell>
          <cell r="C340" t="str">
            <v>DTL</v>
          </cell>
          <cell r="D340" t="str">
            <v>A1640</v>
          </cell>
          <cell r="E340">
            <v>6</v>
          </cell>
          <cell r="F340" t="str">
            <v>01/01/2025</v>
          </cell>
          <cell r="G340" t="str">
            <v>Cum.kWh net</v>
          </cell>
          <cell r="H340">
            <v>785792</v>
          </cell>
          <cell r="I340" t="str">
            <v>kVARh del &amp; rec above 103%</v>
          </cell>
          <cell r="J340">
            <v>239462</v>
          </cell>
          <cell r="K340" t="str">
            <v>kVARh del &amp; rec bet. 097% to 103%</v>
          </cell>
          <cell r="L340">
            <v>0</v>
          </cell>
          <cell r="M340" t="str">
            <v>kVARh del &amp; rec below 097%</v>
          </cell>
          <cell r="N340">
            <v>9553</v>
          </cell>
          <cell r="O340">
            <v>0</v>
          </cell>
        </row>
        <row r="341">
          <cell r="A341">
            <v>5295139</v>
          </cell>
          <cell r="B341" t="str">
            <v>06/01/2025 12:06:16</v>
          </cell>
          <cell r="C341">
            <v>5295139</v>
          </cell>
          <cell r="D341" t="str">
            <v>A1640</v>
          </cell>
          <cell r="E341">
            <v>6</v>
          </cell>
          <cell r="F341" t="str">
            <v>01/01/2025</v>
          </cell>
          <cell r="G341" t="str">
            <v>Cum.kWh net</v>
          </cell>
          <cell r="H341">
            <v>383748</v>
          </cell>
          <cell r="I341" t="str">
            <v>kVARh del &amp; rec above 103%</v>
          </cell>
          <cell r="J341">
            <v>980738</v>
          </cell>
          <cell r="K341" t="str">
            <v>kVARh del &amp; rec bet. 097% to 103%</v>
          </cell>
          <cell r="L341">
            <v>0</v>
          </cell>
          <cell r="M341" t="str">
            <v>kVARh del &amp; rec below 097%</v>
          </cell>
          <cell r="N341">
            <v>13116</v>
          </cell>
          <cell r="O341">
            <v>0</v>
          </cell>
        </row>
        <row r="342">
          <cell r="A342">
            <v>5295140</v>
          </cell>
          <cell r="B342" t="str">
            <v>08/01/2025 12:38:48</v>
          </cell>
          <cell r="C342" t="str">
            <v>DTL</v>
          </cell>
          <cell r="D342" t="str">
            <v>A1640</v>
          </cell>
          <cell r="E342">
            <v>8</v>
          </cell>
          <cell r="F342" t="str">
            <v>01/01/2025</v>
          </cell>
          <cell r="G342" t="str">
            <v>Cum.kWh net</v>
          </cell>
          <cell r="H342">
            <v>957128</v>
          </cell>
          <cell r="I342" t="str">
            <v>kVARh del &amp; rec above 103%</v>
          </cell>
          <cell r="J342">
            <v>6143</v>
          </cell>
          <cell r="K342" t="str">
            <v>kVARh del &amp; rec bet. 097% to 103%</v>
          </cell>
          <cell r="L342">
            <v>0</v>
          </cell>
          <cell r="M342" t="str">
            <v>kVARh del &amp; rec below 097%</v>
          </cell>
          <cell r="N342">
            <v>985192</v>
          </cell>
          <cell r="O342">
            <v>0</v>
          </cell>
        </row>
        <row r="343">
          <cell r="A343">
            <v>5295141</v>
          </cell>
          <cell r="B343" t="str">
            <v>09/01/2025 12:02:05</v>
          </cell>
          <cell r="C343" t="str">
            <v>DTL</v>
          </cell>
          <cell r="D343" t="str">
            <v>A1640</v>
          </cell>
          <cell r="E343">
            <v>9</v>
          </cell>
          <cell r="F343" t="str">
            <v>01/01/2025</v>
          </cell>
          <cell r="G343" t="str">
            <v>Cum.kWh net</v>
          </cell>
          <cell r="H343">
            <v>586106</v>
          </cell>
          <cell r="I343" t="str">
            <v>kVARh del &amp; rec above 103%</v>
          </cell>
          <cell r="J343">
            <v>10156</v>
          </cell>
          <cell r="K343" t="str">
            <v>kVARh del &amp; rec bet. 097% to 103%</v>
          </cell>
          <cell r="L343">
            <v>992682</v>
          </cell>
          <cell r="M343" t="str">
            <v>kVARh del &amp; rec below 097%</v>
          </cell>
          <cell r="N343">
            <v>17282</v>
          </cell>
          <cell r="O343">
            <v>0</v>
          </cell>
        </row>
        <row r="344">
          <cell r="A344">
            <v>5295143</v>
          </cell>
          <cell r="B344" t="str">
            <v>06/01/2025 11:44:28</v>
          </cell>
          <cell r="C344" t="str">
            <v>DTL</v>
          </cell>
          <cell r="D344" t="str">
            <v>A1640</v>
          </cell>
          <cell r="E344">
            <v>6</v>
          </cell>
          <cell r="F344" t="str">
            <v>01/01/2025</v>
          </cell>
          <cell r="G344" t="str">
            <v>Cum.kWh net</v>
          </cell>
          <cell r="H344">
            <v>191317</v>
          </cell>
          <cell r="I344" t="str">
            <v>kVARh del &amp; rec above 103%</v>
          </cell>
          <cell r="J344">
            <v>69501</v>
          </cell>
          <cell r="K344" t="str">
            <v>kVARh del &amp; rec bet. 097% to 103%</v>
          </cell>
          <cell r="L344">
            <v>0</v>
          </cell>
          <cell r="M344" t="str">
            <v>kVARh del &amp; rec below 097%</v>
          </cell>
          <cell r="N344">
            <v>7419</v>
          </cell>
          <cell r="O344">
            <v>0</v>
          </cell>
        </row>
        <row r="345">
          <cell r="A345">
            <v>5295145</v>
          </cell>
          <cell r="B345" t="str">
            <v>06/01/2025 10:55:04</v>
          </cell>
          <cell r="C345" t="str">
            <v>DTL</v>
          </cell>
          <cell r="D345" t="str">
            <v>A1640</v>
          </cell>
          <cell r="E345">
            <v>6</v>
          </cell>
          <cell r="F345" t="str">
            <v>01/01/2025</v>
          </cell>
          <cell r="G345" t="str">
            <v>Cum.kWh net</v>
          </cell>
          <cell r="H345">
            <v>349639</v>
          </cell>
          <cell r="I345" t="str">
            <v>kVARh del &amp; rec above 103%</v>
          </cell>
          <cell r="J345">
            <v>998501</v>
          </cell>
          <cell r="K345" t="str">
            <v>kVARh del &amp; rec bet. 097% to 103%</v>
          </cell>
          <cell r="L345">
            <v>0</v>
          </cell>
          <cell r="M345" t="str">
            <v>kVARh del &amp; rec below 097%</v>
          </cell>
          <cell r="N345">
            <v>990742</v>
          </cell>
          <cell r="O345">
            <v>0</v>
          </cell>
        </row>
        <row r="346">
          <cell r="A346">
            <v>5295146</v>
          </cell>
          <cell r="B346" t="str">
            <v>06/01/2025 09:44:27</v>
          </cell>
          <cell r="C346" t="str">
            <v>DTL</v>
          </cell>
          <cell r="D346" t="str">
            <v>A1640</v>
          </cell>
          <cell r="E346">
            <v>6</v>
          </cell>
          <cell r="F346" t="str">
            <v>01/01/2025</v>
          </cell>
          <cell r="G346" t="str">
            <v>Cum.kWh net</v>
          </cell>
          <cell r="H346">
            <v>390196</v>
          </cell>
          <cell r="I346" t="str">
            <v>kVARh del &amp; rec above 103%</v>
          </cell>
          <cell r="J346">
            <v>14155</v>
          </cell>
          <cell r="K346" t="str">
            <v>kVARh del &amp; rec bet. 097% to 103%</v>
          </cell>
          <cell r="L346">
            <v>0</v>
          </cell>
          <cell r="M346" t="str">
            <v>kVARh del &amp; rec below 097%</v>
          </cell>
          <cell r="N346">
            <v>969895</v>
          </cell>
          <cell r="O346">
            <v>0</v>
          </cell>
        </row>
        <row r="347">
          <cell r="A347">
            <v>5295147</v>
          </cell>
          <cell r="B347" t="str">
            <v>07/01/2025 12:53:53</v>
          </cell>
          <cell r="C347" t="str">
            <v>DTL</v>
          </cell>
          <cell r="D347" t="str">
            <v>A1640</v>
          </cell>
          <cell r="E347">
            <v>7</v>
          </cell>
          <cell r="F347" t="str">
            <v>01/01/2025</v>
          </cell>
          <cell r="G347" t="str">
            <v>Cum.kWh net</v>
          </cell>
          <cell r="H347">
            <v>612339</v>
          </cell>
          <cell r="I347" t="str">
            <v>kVARh del &amp; rec above 103%</v>
          </cell>
          <cell r="J347">
            <v>29401</v>
          </cell>
          <cell r="K347" t="str">
            <v>kVARh del &amp; rec bet. 097% to 103%</v>
          </cell>
          <cell r="L347">
            <v>0</v>
          </cell>
          <cell r="M347" t="str">
            <v>kVARh del &amp; rec below 097%</v>
          </cell>
          <cell r="N347">
            <v>42947</v>
          </cell>
          <cell r="O347">
            <v>0</v>
          </cell>
        </row>
        <row r="348">
          <cell r="A348">
            <v>5295150</v>
          </cell>
          <cell r="B348" t="str">
            <v>06/01/2025 13:11:15</v>
          </cell>
          <cell r="C348" t="str">
            <v>DTL</v>
          </cell>
          <cell r="D348" t="str">
            <v>A1640</v>
          </cell>
          <cell r="E348">
            <v>6</v>
          </cell>
          <cell r="F348" t="str">
            <v>01/01/2025</v>
          </cell>
          <cell r="G348" t="str">
            <v>Cum.kWh net</v>
          </cell>
          <cell r="H348">
            <v>682012</v>
          </cell>
          <cell r="I348" t="str">
            <v>kVARh del &amp; rec above 103%</v>
          </cell>
          <cell r="J348">
            <v>174136</v>
          </cell>
          <cell r="K348" t="str">
            <v>kVARh del &amp; rec bet. 097% to 103%</v>
          </cell>
          <cell r="L348">
            <v>101700</v>
          </cell>
          <cell r="M348" t="str">
            <v>kVARh del &amp; rec below 097%</v>
          </cell>
          <cell r="N348">
            <v>127046</v>
          </cell>
          <cell r="O348">
            <v>0</v>
          </cell>
        </row>
        <row r="349">
          <cell r="A349">
            <v>5295151</v>
          </cell>
          <cell r="B349" t="str">
            <v>06/01/2025 13:53:53</v>
          </cell>
          <cell r="C349" t="str">
            <v>DTL</v>
          </cell>
          <cell r="D349" t="str">
            <v>A1640</v>
          </cell>
          <cell r="E349">
            <v>6</v>
          </cell>
          <cell r="F349" t="str">
            <v>01/01/2025</v>
          </cell>
          <cell r="G349" t="str">
            <v>Cum.kWh net</v>
          </cell>
          <cell r="H349">
            <v>107931</v>
          </cell>
          <cell r="I349" t="str">
            <v>kVARh del &amp; rec above 103%</v>
          </cell>
          <cell r="J349">
            <v>997386</v>
          </cell>
          <cell r="K349" t="str">
            <v>kVARh del &amp; rec bet. 097% to 103%</v>
          </cell>
          <cell r="L349">
            <v>0</v>
          </cell>
          <cell r="M349" t="str">
            <v>kVARh del &amp; rec below 097%</v>
          </cell>
          <cell r="N349">
            <v>19977</v>
          </cell>
          <cell r="O349">
            <v>0</v>
          </cell>
        </row>
        <row r="350">
          <cell r="A350">
            <v>5295152</v>
          </cell>
          <cell r="B350" t="str">
            <v>06/01/2025 12:16:13</v>
          </cell>
          <cell r="C350" t="str">
            <v>DTL</v>
          </cell>
          <cell r="D350" t="str">
            <v>A1640</v>
          </cell>
          <cell r="E350">
            <v>6</v>
          </cell>
          <cell r="F350" t="str">
            <v>01/01/2025</v>
          </cell>
          <cell r="G350" t="str">
            <v>Cum.kWh net</v>
          </cell>
          <cell r="H350">
            <v>690566</v>
          </cell>
          <cell r="I350" t="str">
            <v>kVARh del &amp; rec above 103%</v>
          </cell>
          <cell r="J350">
            <v>132935</v>
          </cell>
          <cell r="K350" t="str">
            <v>kVARh del &amp; rec bet. 097% to 103%</v>
          </cell>
          <cell r="L350">
            <v>171261</v>
          </cell>
          <cell r="M350" t="str">
            <v>kVARh del &amp; rec below 097%</v>
          </cell>
          <cell r="N350">
            <v>178996</v>
          </cell>
          <cell r="O350">
            <v>0</v>
          </cell>
        </row>
        <row r="351">
          <cell r="A351">
            <v>5295154</v>
          </cell>
          <cell r="B351" t="str">
            <v>06/01/2025 11:09:09</v>
          </cell>
          <cell r="C351" t="str">
            <v>DTL</v>
          </cell>
          <cell r="D351" t="str">
            <v>A1640</v>
          </cell>
          <cell r="E351">
            <v>6</v>
          </cell>
          <cell r="F351" t="str">
            <v>01/01/2025</v>
          </cell>
          <cell r="G351" t="str">
            <v>Cum.kWh net</v>
          </cell>
          <cell r="H351">
            <v>516749</v>
          </cell>
          <cell r="I351" t="str">
            <v>kVARh del &amp; rec above 103%</v>
          </cell>
          <cell r="J351">
            <v>97810</v>
          </cell>
          <cell r="K351" t="str">
            <v>kVARh del &amp; rec bet. 097% to 103%</v>
          </cell>
          <cell r="L351">
            <v>63311</v>
          </cell>
          <cell r="M351" t="str">
            <v>kVARh del &amp; rec below 097%</v>
          </cell>
          <cell r="N351">
            <v>967018</v>
          </cell>
          <cell r="O351">
            <v>0</v>
          </cell>
        </row>
        <row r="352">
          <cell r="A352">
            <v>5295155</v>
          </cell>
          <cell r="B352" t="str">
            <v>09/01/2025 12:21:41</v>
          </cell>
          <cell r="C352" t="str">
            <v>DTL</v>
          </cell>
          <cell r="D352" t="str">
            <v>A1640</v>
          </cell>
          <cell r="E352">
            <v>9</v>
          </cell>
          <cell r="F352" t="str">
            <v>01/01/2025</v>
          </cell>
          <cell r="G352" t="str">
            <v>Cum.kWh net</v>
          </cell>
          <cell r="H352">
            <v>379174</v>
          </cell>
          <cell r="I352" t="str">
            <v>kVARh del &amp; rec above 103%</v>
          </cell>
          <cell r="J352">
            <v>112162</v>
          </cell>
          <cell r="K352" t="str">
            <v>kVARh del &amp; rec bet. 097% to 103%</v>
          </cell>
          <cell r="L352">
            <v>140894</v>
          </cell>
          <cell r="M352" t="str">
            <v>kVARh del &amp; rec below 097%</v>
          </cell>
          <cell r="N352">
            <v>33571</v>
          </cell>
          <cell r="O352">
            <v>0</v>
          </cell>
        </row>
        <row r="353">
          <cell r="A353">
            <v>5295156</v>
          </cell>
          <cell r="B353" t="str">
            <v>07/01/2025 15:28:36</v>
          </cell>
          <cell r="C353" t="str">
            <v>DTL</v>
          </cell>
          <cell r="D353" t="str">
            <v>A1640</v>
          </cell>
          <cell r="E353">
            <v>7</v>
          </cell>
          <cell r="F353" t="str">
            <v>01/01/2025</v>
          </cell>
          <cell r="G353" t="str">
            <v>Cum.kWh net</v>
          </cell>
          <cell r="H353">
            <v>292406</v>
          </cell>
          <cell r="I353" t="str">
            <v>kVARh del &amp; rec above 103%</v>
          </cell>
          <cell r="J353">
            <v>15735</v>
          </cell>
          <cell r="K353" t="str">
            <v>kVARh del &amp; rec bet. 097% to 103%</v>
          </cell>
          <cell r="L353">
            <v>0</v>
          </cell>
          <cell r="M353" t="str">
            <v>kVARh del &amp; rec below 097%</v>
          </cell>
          <cell r="N353">
            <v>990671</v>
          </cell>
          <cell r="O353">
            <v>0</v>
          </cell>
        </row>
        <row r="354">
          <cell r="A354">
            <v>5295157</v>
          </cell>
          <cell r="B354" t="str">
            <v>06/01/2025 10:32:17</v>
          </cell>
          <cell r="C354" t="str">
            <v>DTL</v>
          </cell>
          <cell r="D354" t="str">
            <v>A1640</v>
          </cell>
          <cell r="E354">
            <v>6</v>
          </cell>
          <cell r="F354" t="str">
            <v>01/01/2025</v>
          </cell>
          <cell r="G354" t="str">
            <v>Cum.kWh net</v>
          </cell>
          <cell r="H354">
            <v>560310</v>
          </cell>
          <cell r="I354" t="str">
            <v>kVARh del &amp; rec above 103%</v>
          </cell>
          <cell r="J354">
            <v>1154</v>
          </cell>
          <cell r="K354" t="str">
            <v>kVARh del &amp; rec bet. 097% to 103%</v>
          </cell>
          <cell r="L354">
            <v>0</v>
          </cell>
          <cell r="M354" t="str">
            <v>kVARh del &amp; rec below 097%</v>
          </cell>
          <cell r="N354">
            <v>21588</v>
          </cell>
          <cell r="O354">
            <v>0</v>
          </cell>
        </row>
        <row r="355">
          <cell r="A355">
            <v>5295159</v>
          </cell>
          <cell r="B355" t="str">
            <v>06/01/2025 11:36:51</v>
          </cell>
          <cell r="C355" t="str">
            <v>DTL</v>
          </cell>
          <cell r="D355" t="str">
            <v>A1640</v>
          </cell>
          <cell r="E355">
            <v>6</v>
          </cell>
          <cell r="F355" t="str">
            <v>01/01/2025</v>
          </cell>
          <cell r="G355" t="str">
            <v>Cum.kWh net</v>
          </cell>
          <cell r="H355">
            <v>469536</v>
          </cell>
          <cell r="I355" t="str">
            <v>kVARh del &amp; rec above 103%</v>
          </cell>
          <cell r="J355">
            <v>51913</v>
          </cell>
          <cell r="K355" t="str">
            <v>kVARh del &amp; rec bet. 097% to 103%</v>
          </cell>
          <cell r="L355">
            <v>0</v>
          </cell>
          <cell r="M355" t="str">
            <v>kVARh del &amp; rec below 097%</v>
          </cell>
          <cell r="N355">
            <v>991797</v>
          </cell>
          <cell r="O355">
            <v>0</v>
          </cell>
        </row>
        <row r="356">
          <cell r="A356">
            <v>5295161</v>
          </cell>
          <cell r="B356" t="str">
            <v>06/01/2025 10:59:33</v>
          </cell>
          <cell r="C356" t="str">
            <v>DTL</v>
          </cell>
          <cell r="D356" t="str">
            <v>A1640</v>
          </cell>
          <cell r="E356">
            <v>6</v>
          </cell>
          <cell r="F356" t="str">
            <v>01/01/2025</v>
          </cell>
          <cell r="G356" t="str">
            <v>Cum.kWh net</v>
          </cell>
          <cell r="H356">
            <v>514010</v>
          </cell>
          <cell r="I356" t="str">
            <v>kVARh del &amp; rec above 103%</v>
          </cell>
          <cell r="J356">
            <v>237542</v>
          </cell>
          <cell r="K356" t="str">
            <v>kVARh del &amp; rec bet. 097% to 103%</v>
          </cell>
          <cell r="L356">
            <v>0</v>
          </cell>
          <cell r="M356" t="str">
            <v>kVARh del &amp; rec below 097%</v>
          </cell>
          <cell r="N356">
            <v>967394</v>
          </cell>
          <cell r="O356">
            <v>0</v>
          </cell>
        </row>
        <row r="357">
          <cell r="A357">
            <v>5295161</v>
          </cell>
          <cell r="B357" t="str">
            <v>13/01/2025 10:06:57</v>
          </cell>
          <cell r="C357" t="str">
            <v>DTL</v>
          </cell>
          <cell r="D357" t="str">
            <v>A1640</v>
          </cell>
          <cell r="E357">
            <v>13</v>
          </cell>
          <cell r="F357" t="str">
            <v>01/01/2025</v>
          </cell>
          <cell r="G357" t="str">
            <v>Cum.kWh net</v>
          </cell>
          <cell r="H357">
            <v>514010</v>
          </cell>
          <cell r="I357" t="str">
            <v>kVARh del &amp; rec above 103%</v>
          </cell>
          <cell r="J357">
            <v>237542</v>
          </cell>
          <cell r="K357" t="str">
            <v>kVARh del &amp; rec bet. 097% to 103%</v>
          </cell>
          <cell r="L357">
            <v>0</v>
          </cell>
          <cell r="M357" t="str">
            <v>kVARh del &amp; rec below 097%</v>
          </cell>
          <cell r="N357">
            <v>967394</v>
          </cell>
          <cell r="O357">
            <v>0</v>
          </cell>
        </row>
        <row r="358">
          <cell r="A358">
            <v>5295161</v>
          </cell>
          <cell r="B358" t="str">
            <v>13/01/2025 10:11:35</v>
          </cell>
          <cell r="C358" t="str">
            <v>DTL</v>
          </cell>
          <cell r="D358" t="str">
            <v>A1640</v>
          </cell>
          <cell r="E358">
            <v>13</v>
          </cell>
          <cell r="F358" t="str">
            <v>01/01/2025</v>
          </cell>
          <cell r="G358" t="str">
            <v>Cum.kWh net</v>
          </cell>
          <cell r="H358">
            <v>514010</v>
          </cell>
          <cell r="I358" t="str">
            <v>kVARh del &amp; rec above 103%</v>
          </cell>
          <cell r="J358">
            <v>237542</v>
          </cell>
          <cell r="K358" t="str">
            <v>kVARh del &amp; rec bet. 097% to 103%</v>
          </cell>
          <cell r="L358">
            <v>0</v>
          </cell>
          <cell r="M358" t="str">
            <v>kVARh del &amp; rec below 097%</v>
          </cell>
          <cell r="N358">
            <v>967394</v>
          </cell>
          <cell r="O358">
            <v>0</v>
          </cell>
        </row>
        <row r="359">
          <cell r="A359">
            <v>5295164</v>
          </cell>
          <cell r="B359" t="str">
            <v>07/01/2025 13:27:21</v>
          </cell>
          <cell r="C359" t="str">
            <v>DTL</v>
          </cell>
          <cell r="D359" t="str">
            <v>A1640</v>
          </cell>
          <cell r="E359">
            <v>7</v>
          </cell>
          <cell r="F359" t="str">
            <v>01/01/2025</v>
          </cell>
          <cell r="G359" t="str">
            <v>Cum.kWh net</v>
          </cell>
          <cell r="H359">
            <v>740298</v>
          </cell>
          <cell r="I359" t="str">
            <v>kVARh del &amp; rec above 103%</v>
          </cell>
          <cell r="J359">
            <v>89</v>
          </cell>
          <cell r="K359" t="str">
            <v>kVARh del &amp; rec bet. 097% to 103%</v>
          </cell>
          <cell r="L359">
            <v>0</v>
          </cell>
          <cell r="M359" t="str">
            <v>kVARh del &amp; rec below 097%</v>
          </cell>
          <cell r="N359">
            <v>14548</v>
          </cell>
          <cell r="O359">
            <v>0</v>
          </cell>
        </row>
        <row r="360">
          <cell r="A360">
            <v>5295166</v>
          </cell>
          <cell r="B360" t="str">
            <v>06/01/2025 12:10:46</v>
          </cell>
          <cell r="C360" t="str">
            <v>DTL</v>
          </cell>
          <cell r="D360" t="str">
            <v>A1640</v>
          </cell>
          <cell r="E360">
            <v>6</v>
          </cell>
          <cell r="F360" t="str">
            <v>01/01/2025</v>
          </cell>
          <cell r="G360" t="str">
            <v>Cum.kWh net</v>
          </cell>
          <cell r="H360">
            <v>8569</v>
          </cell>
          <cell r="I360" t="str">
            <v>kVARh del &amp; rec above 103%</v>
          </cell>
          <cell r="J360">
            <v>998380</v>
          </cell>
          <cell r="K360" t="str">
            <v>kVARh del &amp; rec bet. 097% to 103%</v>
          </cell>
          <cell r="L360">
            <v>0</v>
          </cell>
          <cell r="M360" t="str">
            <v>kVARh del &amp; rec below 097%</v>
          </cell>
          <cell r="N360">
            <v>999982</v>
          </cell>
          <cell r="O360">
            <v>0</v>
          </cell>
        </row>
        <row r="361">
          <cell r="A361">
            <v>5295167</v>
          </cell>
          <cell r="B361" t="str">
            <v>06/01/2025 11:28:46</v>
          </cell>
          <cell r="C361" t="str">
            <v>DTL</v>
          </cell>
          <cell r="D361" t="str">
            <v>A1640</v>
          </cell>
          <cell r="E361">
            <v>6</v>
          </cell>
          <cell r="F361" t="str">
            <v>01/01/2025</v>
          </cell>
          <cell r="G361" t="str">
            <v>Cum.kWh net</v>
          </cell>
          <cell r="H361">
            <v>253296</v>
          </cell>
          <cell r="I361" t="str">
            <v>kVARh del &amp; rec above 103%</v>
          </cell>
          <cell r="J361">
            <v>976615</v>
          </cell>
          <cell r="K361" t="str">
            <v>kVARh del &amp; rec bet. 097% to 103%</v>
          </cell>
          <cell r="L361">
            <v>796140</v>
          </cell>
          <cell r="M361" t="str">
            <v>kVARh del &amp; rec below 097%</v>
          </cell>
          <cell r="N361">
            <v>819174</v>
          </cell>
          <cell r="O361">
            <v>0</v>
          </cell>
        </row>
        <row r="362">
          <cell r="A362">
            <v>5295170</v>
          </cell>
          <cell r="B362" t="str">
            <v>08/01/2025 12:27:26</v>
          </cell>
          <cell r="C362" t="str">
            <v>DTL</v>
          </cell>
          <cell r="D362" t="str">
            <v>A1640</v>
          </cell>
          <cell r="E362">
            <v>8</v>
          </cell>
          <cell r="F362" t="str">
            <v>01/01/2025</v>
          </cell>
          <cell r="G362" t="str">
            <v>Cum.kWh net</v>
          </cell>
          <cell r="H362">
            <v>979299</v>
          </cell>
          <cell r="I362" t="str">
            <v>kVARh del &amp; rec above 103%</v>
          </cell>
          <cell r="J362">
            <v>78249</v>
          </cell>
          <cell r="K362" t="str">
            <v>kVARh del &amp; rec bet. 097% to 103%</v>
          </cell>
          <cell r="L362">
            <v>944600</v>
          </cell>
          <cell r="M362" t="str">
            <v>kVARh del &amp; rec below 097%</v>
          </cell>
          <cell r="N362">
            <v>925168</v>
          </cell>
          <cell r="O362">
            <v>0</v>
          </cell>
        </row>
        <row r="363">
          <cell r="A363">
            <v>5295171</v>
          </cell>
          <cell r="B363" t="str">
            <v>06/01/2025 11:18:09</v>
          </cell>
          <cell r="C363" t="str">
            <v>DTL</v>
          </cell>
          <cell r="D363" t="str">
            <v>A1640</v>
          </cell>
          <cell r="E363">
            <v>6</v>
          </cell>
          <cell r="F363" t="str">
            <v>01/01/2025</v>
          </cell>
          <cell r="G363" t="str">
            <v>Cum.kWh net</v>
          </cell>
          <cell r="H363">
            <v>342100</v>
          </cell>
          <cell r="I363" t="str">
            <v>kVARh del &amp; rec above 103%</v>
          </cell>
          <cell r="J363">
            <v>97678</v>
          </cell>
          <cell r="K363" t="str">
            <v>kVARh del &amp; rec bet. 097% to 103%</v>
          </cell>
          <cell r="L363">
            <v>0</v>
          </cell>
          <cell r="M363" t="str">
            <v>kVARh del &amp; rec below 097%</v>
          </cell>
          <cell r="N363">
            <v>429779</v>
          </cell>
          <cell r="O363">
            <v>0</v>
          </cell>
        </row>
        <row r="364">
          <cell r="A364">
            <v>5295173</v>
          </cell>
          <cell r="B364" t="str">
            <v>06/01/2025 11:46:34</v>
          </cell>
          <cell r="C364" t="str">
            <v>DTL</v>
          </cell>
          <cell r="D364" t="str">
            <v>A1640</v>
          </cell>
          <cell r="E364">
            <v>6</v>
          </cell>
          <cell r="F364" t="str">
            <v>01/01/2025</v>
          </cell>
          <cell r="G364" t="str">
            <v>Cum.kWh net</v>
          </cell>
          <cell r="H364">
            <v>712043</v>
          </cell>
          <cell r="I364" t="str">
            <v>kVARh del &amp; rec above 103%</v>
          </cell>
          <cell r="J364">
            <v>936595</v>
          </cell>
          <cell r="K364" t="str">
            <v>kVARh del &amp; rec bet. 097% to 103%</v>
          </cell>
          <cell r="L364">
            <v>0</v>
          </cell>
          <cell r="M364" t="str">
            <v>kVARh del &amp; rec below 097%</v>
          </cell>
          <cell r="N364">
            <v>106</v>
          </cell>
          <cell r="O364">
            <v>0</v>
          </cell>
        </row>
        <row r="365">
          <cell r="A365">
            <v>5295173</v>
          </cell>
          <cell r="B365" t="str">
            <v>13/01/2025 10:45:36</v>
          </cell>
          <cell r="C365" t="str">
            <v>DTL</v>
          </cell>
          <cell r="D365" t="str">
            <v>A1640</v>
          </cell>
          <cell r="E365">
            <v>13</v>
          </cell>
          <cell r="F365" t="str">
            <v>01/01/2025</v>
          </cell>
          <cell r="G365" t="str">
            <v>Cum.kWh net</v>
          </cell>
          <cell r="H365">
            <v>712043</v>
          </cell>
          <cell r="I365" t="str">
            <v>kVARh del &amp; rec above 103%</v>
          </cell>
          <cell r="J365">
            <v>936595</v>
          </cell>
          <cell r="K365" t="str">
            <v>kVARh del &amp; rec bet. 097% to 103%</v>
          </cell>
          <cell r="L365">
            <v>0</v>
          </cell>
          <cell r="M365" t="str">
            <v>kVARh del &amp; rec below 097%</v>
          </cell>
          <cell r="N365">
            <v>106</v>
          </cell>
          <cell r="O365">
            <v>0</v>
          </cell>
        </row>
        <row r="366">
          <cell r="A366">
            <v>5295174</v>
          </cell>
          <cell r="B366" t="str">
            <v>06/01/2025 12:26:17</v>
          </cell>
          <cell r="C366" t="str">
            <v>DTL</v>
          </cell>
          <cell r="D366" t="str">
            <v>A1640</v>
          </cell>
          <cell r="E366">
            <v>6</v>
          </cell>
          <cell r="F366" t="str">
            <v>01/01/2025</v>
          </cell>
          <cell r="G366" t="str">
            <v>Cum.kWh net</v>
          </cell>
          <cell r="H366">
            <v>177273</v>
          </cell>
          <cell r="I366" t="str">
            <v>kVARh del &amp; rec above 103%</v>
          </cell>
          <cell r="J366">
            <v>643379</v>
          </cell>
          <cell r="K366" t="str">
            <v>kVARh del &amp; rec bet. 097% to 103%</v>
          </cell>
          <cell r="L366">
            <v>297263</v>
          </cell>
          <cell r="M366" t="str">
            <v>kVARh del &amp; rec below 097%</v>
          </cell>
          <cell r="N366">
            <v>21057</v>
          </cell>
          <cell r="O366">
            <v>0</v>
          </cell>
        </row>
        <row r="367">
          <cell r="A367">
            <v>5295175</v>
          </cell>
          <cell r="B367" t="str">
            <v>06/01/2025 10:28:17</v>
          </cell>
          <cell r="C367" t="str">
            <v>DTL</v>
          </cell>
          <cell r="D367" t="str">
            <v>A1640</v>
          </cell>
          <cell r="E367">
            <v>6</v>
          </cell>
          <cell r="F367" t="str">
            <v>01/01/2025</v>
          </cell>
          <cell r="G367" t="str">
            <v>Cum.kWh net</v>
          </cell>
          <cell r="H367">
            <v>845110</v>
          </cell>
          <cell r="I367" t="str">
            <v>kVARh del &amp; rec above 103%</v>
          </cell>
          <cell r="J367">
            <v>111615</v>
          </cell>
          <cell r="K367" t="str">
            <v>kVARh del &amp; rec bet. 097% to 103%</v>
          </cell>
          <cell r="L367">
            <v>98057</v>
          </cell>
          <cell r="M367" t="str">
            <v>kVARh del &amp; rec below 097%</v>
          </cell>
          <cell r="N367">
            <v>2994</v>
          </cell>
          <cell r="O367">
            <v>0</v>
          </cell>
        </row>
        <row r="368">
          <cell r="A368">
            <v>5295176</v>
          </cell>
          <cell r="B368" t="str">
            <v>06/01/2025 10:51:12</v>
          </cell>
          <cell r="C368" t="str">
            <v>DTL</v>
          </cell>
          <cell r="D368" t="str">
            <v>A1640</v>
          </cell>
          <cell r="E368">
            <v>6</v>
          </cell>
          <cell r="F368" t="str">
            <v>01/01/2025</v>
          </cell>
          <cell r="G368" t="str">
            <v>Cum.kWh net</v>
          </cell>
          <cell r="H368">
            <v>733351</v>
          </cell>
          <cell r="I368" t="str">
            <v>kVARh del &amp; rec above 103%</v>
          </cell>
          <cell r="J368">
            <v>201371</v>
          </cell>
          <cell r="K368" t="str">
            <v>kVARh del &amp; rec bet. 097% to 103%</v>
          </cell>
          <cell r="L368">
            <v>138135</v>
          </cell>
          <cell r="M368" t="str">
            <v>kVARh del &amp; rec below 097%</v>
          </cell>
          <cell r="N368">
            <v>998479</v>
          </cell>
          <cell r="O368">
            <v>0</v>
          </cell>
        </row>
        <row r="369">
          <cell r="A369">
            <v>5295177</v>
          </cell>
          <cell r="B369" t="str">
            <v>06/01/2025 12:24:09</v>
          </cell>
          <cell r="C369" t="str">
            <v>DTL</v>
          </cell>
          <cell r="D369" t="str">
            <v>A1640</v>
          </cell>
          <cell r="E369">
            <v>6</v>
          </cell>
          <cell r="F369" t="str">
            <v>01/01/2025</v>
          </cell>
          <cell r="G369" t="str">
            <v>Cum.kWh net</v>
          </cell>
          <cell r="H369">
            <v>335096</v>
          </cell>
          <cell r="I369" t="str">
            <v>kVARh del &amp; rec above 103%</v>
          </cell>
          <cell r="J369">
            <v>987488</v>
          </cell>
          <cell r="K369" t="str">
            <v>kVARh del &amp; rec bet. 097% to 103%</v>
          </cell>
          <cell r="L369">
            <v>0</v>
          </cell>
          <cell r="M369" t="str">
            <v>kVARh del &amp; rec below 097%</v>
          </cell>
          <cell r="N369">
            <v>4286</v>
          </cell>
          <cell r="O369">
            <v>0</v>
          </cell>
        </row>
        <row r="370">
          <cell r="A370">
            <v>5295177</v>
          </cell>
          <cell r="B370" t="str">
            <v>13/01/2025 11:23:47</v>
          </cell>
          <cell r="C370" t="str">
            <v>DTL</v>
          </cell>
          <cell r="D370" t="str">
            <v>A1640</v>
          </cell>
          <cell r="E370">
            <v>13</v>
          </cell>
          <cell r="F370" t="str">
            <v>01/01/2025</v>
          </cell>
          <cell r="G370" t="str">
            <v>Cum.kWh net</v>
          </cell>
          <cell r="H370">
            <v>335096</v>
          </cell>
          <cell r="I370" t="str">
            <v>kVARh del &amp; rec above 103%</v>
          </cell>
          <cell r="J370">
            <v>987488</v>
          </cell>
          <cell r="K370" t="str">
            <v>kVARh del &amp; rec bet. 097% to 103%</v>
          </cell>
          <cell r="L370">
            <v>0</v>
          </cell>
          <cell r="M370" t="str">
            <v>kVARh del &amp; rec below 097%</v>
          </cell>
          <cell r="N370">
            <v>4286</v>
          </cell>
          <cell r="O370">
            <v>0</v>
          </cell>
        </row>
        <row r="371">
          <cell r="A371">
            <v>5295178</v>
          </cell>
          <cell r="B371" t="str">
            <v>06/01/2025 12:43:34</v>
          </cell>
          <cell r="C371" t="str">
            <v>DTL</v>
          </cell>
          <cell r="D371" t="str">
            <v>A1640</v>
          </cell>
          <cell r="E371">
            <v>6</v>
          </cell>
          <cell r="F371" t="str">
            <v>01/01/2025</v>
          </cell>
          <cell r="G371" t="str">
            <v>Cum.kWh net</v>
          </cell>
          <cell r="H371">
            <v>102238</v>
          </cell>
          <cell r="I371" t="str">
            <v>kVARh del &amp; rec above 103%</v>
          </cell>
          <cell r="J371">
            <v>343018</v>
          </cell>
          <cell r="K371" t="str">
            <v>kVARh del &amp; rec bet. 097% to 103%</v>
          </cell>
          <cell r="L371">
            <v>113740</v>
          </cell>
          <cell r="M371" t="str">
            <v>kVARh del &amp; rec below 097%</v>
          </cell>
          <cell r="N371">
            <v>919841</v>
          </cell>
          <cell r="O371">
            <v>0</v>
          </cell>
        </row>
        <row r="372">
          <cell r="A372">
            <v>5295179</v>
          </cell>
          <cell r="B372" t="str">
            <v>13/01/2025 06:49:29</v>
          </cell>
          <cell r="C372" t="str">
            <v>DTL</v>
          </cell>
          <cell r="D372" t="str">
            <v>A1640</v>
          </cell>
          <cell r="E372">
            <v>13</v>
          </cell>
          <cell r="F372" t="str">
            <v>01/01/2025</v>
          </cell>
          <cell r="G372" t="str">
            <v>Cum.kWh net</v>
          </cell>
          <cell r="H372">
            <v>251277</v>
          </cell>
          <cell r="I372" t="str">
            <v>kVARh del &amp; rec above 103%</v>
          </cell>
          <cell r="J372">
            <v>147389</v>
          </cell>
          <cell r="K372" t="str">
            <v>kVARh del &amp; rec bet. 097% to 103%</v>
          </cell>
          <cell r="L372">
            <v>0</v>
          </cell>
          <cell r="M372" t="str">
            <v>kVARh del &amp; rec below 097%</v>
          </cell>
          <cell r="N372">
            <v>147238</v>
          </cell>
          <cell r="O372">
            <v>0</v>
          </cell>
        </row>
        <row r="373">
          <cell r="A373">
            <v>5295182</v>
          </cell>
          <cell r="B373" t="str">
            <v>06/01/2025 11:14:29</v>
          </cell>
          <cell r="C373">
            <v>5295182</v>
          </cell>
          <cell r="D373" t="str">
            <v>A1640</v>
          </cell>
          <cell r="E373">
            <v>6</v>
          </cell>
          <cell r="F373" t="str">
            <v>01/01/2025</v>
          </cell>
          <cell r="G373" t="str">
            <v>Cum.kWh net</v>
          </cell>
          <cell r="H373">
            <v>945633</v>
          </cell>
          <cell r="I373" t="str">
            <v>kVARh del &amp; rec above 103%</v>
          </cell>
          <cell r="J373">
            <v>103485</v>
          </cell>
          <cell r="K373" t="str">
            <v>kVARh del &amp; rec bet. 097% to 103%</v>
          </cell>
          <cell r="L373">
            <v>0</v>
          </cell>
          <cell r="M373" t="str">
            <v>kVARh del &amp; rec below 097%</v>
          </cell>
          <cell r="N373">
            <v>4667</v>
          </cell>
          <cell r="O373">
            <v>0</v>
          </cell>
        </row>
        <row r="374">
          <cell r="A374">
            <v>5295183</v>
          </cell>
          <cell r="B374" t="str">
            <v>06/01/2025 11:46:30</v>
          </cell>
          <cell r="C374" t="str">
            <v>DTL</v>
          </cell>
          <cell r="D374" t="str">
            <v>A1640</v>
          </cell>
          <cell r="E374">
            <v>6</v>
          </cell>
          <cell r="F374" t="str">
            <v>01/01/2025</v>
          </cell>
          <cell r="G374" t="str">
            <v>Cum.kWh net</v>
          </cell>
          <cell r="H374">
            <v>609318</v>
          </cell>
          <cell r="I374" t="str">
            <v>kVARh del &amp; rec above 103%</v>
          </cell>
          <cell r="J374">
            <v>26471</v>
          </cell>
          <cell r="K374" t="str">
            <v>kVARh del &amp; rec bet. 097% to 103%</v>
          </cell>
          <cell r="L374">
            <v>0</v>
          </cell>
          <cell r="M374" t="str">
            <v>kVARh del &amp; rec below 097%</v>
          </cell>
          <cell r="N374">
            <v>42831</v>
          </cell>
          <cell r="O374">
            <v>0</v>
          </cell>
        </row>
        <row r="375">
          <cell r="A375">
            <v>5295186</v>
          </cell>
          <cell r="B375" t="str">
            <v>06/01/2025 11:47:40</v>
          </cell>
          <cell r="C375" t="str">
            <v>DTL</v>
          </cell>
          <cell r="D375" t="str">
            <v>A1640</v>
          </cell>
          <cell r="E375">
            <v>6</v>
          </cell>
          <cell r="F375" t="str">
            <v>01/01/2025</v>
          </cell>
          <cell r="G375" t="str">
            <v>Cum.kWh net</v>
          </cell>
          <cell r="H375">
            <v>47482</v>
          </cell>
          <cell r="I375" t="str">
            <v>kVARh del &amp; rec above 103%</v>
          </cell>
          <cell r="J375">
            <v>495001</v>
          </cell>
          <cell r="K375" t="str">
            <v>kVARh del &amp; rec bet. 097% to 103%</v>
          </cell>
          <cell r="L375">
            <v>141805</v>
          </cell>
          <cell r="M375" t="str">
            <v>kVARh del &amp; rec below 097%</v>
          </cell>
          <cell r="N375">
            <v>998066</v>
          </cell>
          <cell r="O375">
            <v>0</v>
          </cell>
        </row>
        <row r="376">
          <cell r="A376">
            <v>5295186</v>
          </cell>
          <cell r="B376" t="str">
            <v>13/01/2025 10:44:43</v>
          </cell>
          <cell r="C376" t="str">
            <v>DTL</v>
          </cell>
          <cell r="D376" t="str">
            <v>A1640</v>
          </cell>
          <cell r="E376">
            <v>13</v>
          </cell>
          <cell r="F376" t="str">
            <v>01/01/2025</v>
          </cell>
          <cell r="G376" t="str">
            <v>Cum.kWh net</v>
          </cell>
          <cell r="H376">
            <v>47482</v>
          </cell>
          <cell r="I376" t="str">
            <v>kVARh del &amp; rec above 103%</v>
          </cell>
          <cell r="J376">
            <v>495001</v>
          </cell>
          <cell r="K376" t="str">
            <v>kVARh del &amp; rec bet. 097% to 103%</v>
          </cell>
          <cell r="L376">
            <v>141805</v>
          </cell>
          <cell r="M376" t="str">
            <v>kVARh del &amp; rec below 097%</v>
          </cell>
          <cell r="N376">
            <v>998066</v>
          </cell>
          <cell r="O376">
            <v>0</v>
          </cell>
        </row>
        <row r="377">
          <cell r="A377">
            <v>5295191</v>
          </cell>
          <cell r="B377" t="str">
            <v>06/01/2025 11:07:25</v>
          </cell>
          <cell r="C377" t="str">
            <v>DTL</v>
          </cell>
          <cell r="D377" t="str">
            <v>A1640</v>
          </cell>
          <cell r="E377">
            <v>6</v>
          </cell>
          <cell r="F377" t="str">
            <v>01/01/2025</v>
          </cell>
          <cell r="G377" t="str">
            <v>Cum.kWh net</v>
          </cell>
          <cell r="H377">
            <v>189507</v>
          </cell>
          <cell r="I377" t="str">
            <v>kVARh del &amp; rec above 103%</v>
          </cell>
          <cell r="J377">
            <v>62399</v>
          </cell>
          <cell r="K377" t="str">
            <v>kVARh del &amp; rec bet. 097% to 103%</v>
          </cell>
          <cell r="L377">
            <v>23642</v>
          </cell>
          <cell r="M377" t="str">
            <v>kVARh del &amp; rec below 097%</v>
          </cell>
          <cell r="N377">
            <v>4823</v>
          </cell>
          <cell r="O377">
            <v>0</v>
          </cell>
        </row>
        <row r="378">
          <cell r="A378">
            <v>5295192</v>
          </cell>
          <cell r="B378" t="str">
            <v>08/01/2025 12:22:32</v>
          </cell>
          <cell r="C378" t="str">
            <v>DTL</v>
          </cell>
          <cell r="D378" t="str">
            <v>A1640</v>
          </cell>
          <cell r="E378">
            <v>8</v>
          </cell>
          <cell r="F378" t="str">
            <v>01/01/2025</v>
          </cell>
          <cell r="G378" t="str">
            <v>Cum.kWh net</v>
          </cell>
          <cell r="H378">
            <v>0</v>
          </cell>
          <cell r="I378" t="str">
            <v>kVARh del &amp; rec above 103%</v>
          </cell>
          <cell r="J378">
            <v>0</v>
          </cell>
          <cell r="K378" t="str">
            <v>kVARh del &amp; rec bet. 097% to 103%</v>
          </cell>
          <cell r="L378">
            <v>0</v>
          </cell>
          <cell r="M378" t="str">
            <v>kVARh del &amp; rec below 097%</v>
          </cell>
          <cell r="N378">
            <v>0</v>
          </cell>
          <cell r="O378">
            <v>0</v>
          </cell>
        </row>
        <row r="379">
          <cell r="A379">
            <v>5295195</v>
          </cell>
          <cell r="B379" t="str">
            <v>06/01/2025 12:36:54</v>
          </cell>
          <cell r="C379" t="str">
            <v>DTL</v>
          </cell>
          <cell r="D379" t="str">
            <v>A1640</v>
          </cell>
          <cell r="E379">
            <v>6</v>
          </cell>
          <cell r="F379" t="str">
            <v>01/01/2025</v>
          </cell>
          <cell r="G379" t="str">
            <v>Cum.kWh net</v>
          </cell>
          <cell r="H379">
            <v>158027</v>
          </cell>
          <cell r="I379" t="str">
            <v>kVARh del &amp; rec above 103%</v>
          </cell>
          <cell r="J379">
            <v>111</v>
          </cell>
          <cell r="K379" t="str">
            <v>kVARh del &amp; rec bet. 097% to 103%</v>
          </cell>
          <cell r="L379">
            <v>0</v>
          </cell>
          <cell r="M379" t="str">
            <v>kVARh del &amp; rec below 097%</v>
          </cell>
          <cell r="N379">
            <v>999660</v>
          </cell>
          <cell r="O379">
            <v>0</v>
          </cell>
        </row>
        <row r="380">
          <cell r="A380">
            <v>5295195</v>
          </cell>
          <cell r="B380" t="str">
            <v>07/01/2025 15:03:45</v>
          </cell>
          <cell r="C380" t="str">
            <v>DTL</v>
          </cell>
          <cell r="D380" t="str">
            <v>A1640</v>
          </cell>
          <cell r="E380">
            <v>7</v>
          </cell>
          <cell r="F380" t="str">
            <v>01/01/2025</v>
          </cell>
          <cell r="G380" t="str">
            <v>Cum.kWh net</v>
          </cell>
          <cell r="H380">
            <v>158027</v>
          </cell>
          <cell r="I380" t="str">
            <v>kVARh del &amp; rec above 103%</v>
          </cell>
          <cell r="J380">
            <v>111</v>
          </cell>
          <cell r="K380" t="str">
            <v>kVARh del &amp; rec bet. 097% to 103%</v>
          </cell>
          <cell r="L380">
            <v>0</v>
          </cell>
          <cell r="M380" t="str">
            <v>kVARh del &amp; rec below 097%</v>
          </cell>
          <cell r="N380">
            <v>999660</v>
          </cell>
          <cell r="O380">
            <v>0</v>
          </cell>
        </row>
        <row r="381">
          <cell r="A381">
            <v>5295199</v>
          </cell>
          <cell r="B381" t="str">
            <v>06/01/2025 12:03:14</v>
          </cell>
          <cell r="C381" t="str">
            <v>DTL</v>
          </cell>
          <cell r="D381" t="str">
            <v>A1640</v>
          </cell>
          <cell r="E381">
            <v>6</v>
          </cell>
          <cell r="F381" t="str">
            <v>01/01/2025</v>
          </cell>
          <cell r="G381" t="str">
            <v>Cum.kWh net</v>
          </cell>
          <cell r="H381">
            <v>223388</v>
          </cell>
          <cell r="I381" t="str">
            <v>kVARh del &amp; rec above 103%</v>
          </cell>
          <cell r="J381">
            <v>995996</v>
          </cell>
          <cell r="K381" t="str">
            <v>kVARh del &amp; rec bet. 097% to 103%</v>
          </cell>
          <cell r="L381">
            <v>0</v>
          </cell>
          <cell r="M381" t="str">
            <v>kVARh del &amp; rec below 097%</v>
          </cell>
          <cell r="N381">
            <v>996980</v>
          </cell>
          <cell r="O381">
            <v>0</v>
          </cell>
        </row>
        <row r="382">
          <cell r="A382">
            <v>5295200</v>
          </cell>
          <cell r="B382" t="str">
            <v>06/01/2025 12:24:01</v>
          </cell>
          <cell r="C382" t="str">
            <v>DTL</v>
          </cell>
          <cell r="D382" t="str">
            <v>A1640</v>
          </cell>
          <cell r="E382">
            <v>6</v>
          </cell>
          <cell r="F382" t="str">
            <v>01/01/2025</v>
          </cell>
          <cell r="G382" t="str">
            <v>kWh delivered</v>
          </cell>
          <cell r="H382">
            <v>10</v>
          </cell>
          <cell r="I382" t="str">
            <v>kVARh del &amp; rec above 103%</v>
          </cell>
          <cell r="J382">
            <v>998049</v>
          </cell>
          <cell r="K382" t="str">
            <v>kVARh del &amp; rec bet. 097% to 103%</v>
          </cell>
          <cell r="L382">
            <v>0</v>
          </cell>
          <cell r="M382" t="str">
            <v>kVARh del &amp; rec below 097%</v>
          </cell>
          <cell r="N382">
            <v>999841</v>
          </cell>
          <cell r="O382">
            <v>0</v>
          </cell>
        </row>
        <row r="383">
          <cell r="A383">
            <v>5295571</v>
          </cell>
          <cell r="B383" t="str">
            <v>06/01/2025 12:34:57</v>
          </cell>
          <cell r="C383" t="str">
            <v>VENSON</v>
          </cell>
          <cell r="D383" t="str">
            <v>A1640</v>
          </cell>
          <cell r="E383">
            <v>6</v>
          </cell>
          <cell r="F383" t="str">
            <v>01/01/2025</v>
          </cell>
          <cell r="G383" t="str">
            <v>Cum.kWh net</v>
          </cell>
          <cell r="H383">
            <v>888787</v>
          </cell>
          <cell r="I383" t="str">
            <v>kVARh del &amp; rec above 103%</v>
          </cell>
          <cell r="J383">
            <v>402532</v>
          </cell>
          <cell r="K383" t="str">
            <v>kVARh del &amp; rec bet. 097% to 103%</v>
          </cell>
          <cell r="L383">
            <v>158301</v>
          </cell>
          <cell r="M383" t="str">
            <v>kVARh del &amp; rec below 097%</v>
          </cell>
          <cell r="N383">
            <v>974750</v>
          </cell>
          <cell r="O383">
            <v>0</v>
          </cell>
        </row>
        <row r="384">
          <cell r="A384">
            <v>5295572</v>
          </cell>
          <cell r="B384" t="str">
            <v>06/01/2025 12:02:00</v>
          </cell>
          <cell r="C384" t="str">
            <v>VENSON</v>
          </cell>
          <cell r="D384" t="str">
            <v>A1640</v>
          </cell>
          <cell r="E384">
            <v>6</v>
          </cell>
          <cell r="F384" t="str">
            <v>01/01/2025</v>
          </cell>
          <cell r="G384" t="str">
            <v>Cum.kWh net</v>
          </cell>
          <cell r="H384">
            <v>831519</v>
          </cell>
          <cell r="I384" t="str">
            <v>kVARh del &amp; rec above 103%</v>
          </cell>
          <cell r="J384">
            <v>139211</v>
          </cell>
          <cell r="K384" t="str">
            <v>kVARh del &amp; rec bet. 097% to 103%</v>
          </cell>
          <cell r="L384">
            <v>0</v>
          </cell>
          <cell r="M384" t="str">
            <v>kVARh del &amp; rec below 097%</v>
          </cell>
          <cell r="N384">
            <v>999998</v>
          </cell>
          <cell r="O384">
            <v>0</v>
          </cell>
        </row>
        <row r="385">
          <cell r="A385">
            <v>5295572</v>
          </cell>
          <cell r="B385" t="str">
            <v>13/01/2025 11:05:25</v>
          </cell>
          <cell r="C385" t="str">
            <v>VENSON</v>
          </cell>
          <cell r="D385" t="str">
            <v>A1640</v>
          </cell>
          <cell r="E385">
            <v>13</v>
          </cell>
          <cell r="F385" t="str">
            <v>01/01/2025</v>
          </cell>
          <cell r="G385" t="str">
            <v>Cum.kWh net</v>
          </cell>
          <cell r="H385">
            <v>831519</v>
          </cell>
          <cell r="I385" t="str">
            <v>kVARh del &amp; rec above 103%</v>
          </cell>
          <cell r="J385">
            <v>139211</v>
          </cell>
          <cell r="K385" t="str">
            <v>kVARh del &amp; rec bet. 097% to 103%</v>
          </cell>
          <cell r="L385">
            <v>0</v>
          </cell>
          <cell r="M385" t="str">
            <v>kVARh del &amp; rec below 097%</v>
          </cell>
          <cell r="N385">
            <v>999998</v>
          </cell>
          <cell r="O385">
            <v>0</v>
          </cell>
        </row>
        <row r="386">
          <cell r="A386">
            <v>5269209</v>
          </cell>
          <cell r="B386" t="str">
            <v>07/01/2025 10:48:49</v>
          </cell>
          <cell r="C386" t="str">
            <v>DTL</v>
          </cell>
          <cell r="D386" t="str">
            <v>A1640</v>
          </cell>
          <cell r="E386">
            <v>7</v>
          </cell>
          <cell r="F386" t="str">
            <v>01/01/2025</v>
          </cell>
          <cell r="G386" t="str">
            <v>Cum.kWh net</v>
          </cell>
          <cell r="H386">
            <v>599102</v>
          </cell>
          <cell r="I386" t="str">
            <v>kVARh del &amp; rec above 103%</v>
          </cell>
          <cell r="J386">
            <v>3465</v>
          </cell>
          <cell r="K386" t="str">
            <v>kVARh del &amp; rec bet. 097% to 103%</v>
          </cell>
          <cell r="L386">
            <v>0</v>
          </cell>
          <cell r="M386" t="str">
            <v>kVARh del &amp; rec below 097%</v>
          </cell>
          <cell r="N386">
            <v>973273</v>
          </cell>
          <cell r="O386">
            <v>0</v>
          </cell>
        </row>
        <row r="387">
          <cell r="A387">
            <v>5269209</v>
          </cell>
          <cell r="B387" t="str">
            <v>07/01/2025 10:53:17</v>
          </cell>
          <cell r="C387" t="str">
            <v>DTL</v>
          </cell>
          <cell r="D387" t="str">
            <v>A1640</v>
          </cell>
          <cell r="E387">
            <v>7</v>
          </cell>
          <cell r="F387" t="str">
            <v>01/01/2025</v>
          </cell>
          <cell r="G387" t="str">
            <v>Cum.kWh net</v>
          </cell>
          <cell r="H387">
            <v>599102</v>
          </cell>
          <cell r="I387" t="str">
            <v>kVARh del &amp; rec above 103%</v>
          </cell>
          <cell r="J387">
            <v>3465</v>
          </cell>
          <cell r="K387" t="str">
            <v>kVARh del &amp; rec bet. 097% to 103%</v>
          </cell>
          <cell r="L387">
            <v>0</v>
          </cell>
          <cell r="M387" t="str">
            <v>kVARh del &amp; rec below 097%</v>
          </cell>
          <cell r="N387">
            <v>973273</v>
          </cell>
          <cell r="O387">
            <v>0</v>
          </cell>
        </row>
        <row r="388">
          <cell r="A388">
            <v>5269210</v>
          </cell>
          <cell r="B388" t="str">
            <v>06/01/2025 11:06:33</v>
          </cell>
          <cell r="C388" t="str">
            <v>SRI GANESH</v>
          </cell>
          <cell r="D388" t="str">
            <v>M++</v>
          </cell>
          <cell r="E388">
            <v>6</v>
          </cell>
          <cell r="F388" t="str">
            <v>01/01/2025</v>
          </cell>
          <cell r="G388" t="str">
            <v>Cum.kWh net</v>
          </cell>
          <cell r="H388">
            <v>225630</v>
          </cell>
          <cell r="I388" t="str">
            <v>kVARh del &amp; rec above 103%</v>
          </cell>
          <cell r="J388">
            <v>923410</v>
          </cell>
          <cell r="K388" t="str">
            <v>kVARh del &amp; rec bet. 097% to 103%</v>
          </cell>
          <cell r="L388">
            <v>670120</v>
          </cell>
          <cell r="M388" t="str">
            <v>kVARh del &amp; rec below 097%</v>
          </cell>
          <cell r="N388">
            <v>965076</v>
          </cell>
          <cell r="O388">
            <v>0</v>
          </cell>
        </row>
        <row r="389">
          <cell r="A389">
            <v>5269211</v>
          </cell>
          <cell r="B389" t="str">
            <v>07/01/2025 13:22:09</v>
          </cell>
          <cell r="C389" t="str">
            <v>DTL</v>
          </cell>
          <cell r="D389" t="str">
            <v>M++</v>
          </cell>
          <cell r="E389">
            <v>7</v>
          </cell>
          <cell r="F389" t="str">
            <v>01/01/2025</v>
          </cell>
          <cell r="G389" t="str">
            <v>Cum.kWh net</v>
          </cell>
          <cell r="H389">
            <v>340336</v>
          </cell>
          <cell r="I389" t="str">
            <v>kVARh del &amp; rec above 103%</v>
          </cell>
          <cell r="J389">
            <v>2195</v>
          </cell>
          <cell r="K389" t="str">
            <v>kVARh del &amp; rec bet. 097% to 103%</v>
          </cell>
          <cell r="L389">
            <v>11532</v>
          </cell>
          <cell r="M389" t="str">
            <v>kVARh del &amp; rec below 097%</v>
          </cell>
          <cell r="N389">
            <v>1564</v>
          </cell>
          <cell r="O389">
            <v>0</v>
          </cell>
        </row>
        <row r="390">
          <cell r="A390">
            <v>5269749</v>
          </cell>
          <cell r="B390" t="str">
            <v>06/01/2025 11:20:36</v>
          </cell>
          <cell r="C390" t="str">
            <v>DTL</v>
          </cell>
          <cell r="D390" t="str">
            <v>M++</v>
          </cell>
          <cell r="E390">
            <v>6</v>
          </cell>
          <cell r="F390" t="str">
            <v>01/01/2025</v>
          </cell>
          <cell r="G390" t="str">
            <v>Cum.kWh net</v>
          </cell>
          <cell r="H390">
            <v>343967</v>
          </cell>
          <cell r="I390" t="str">
            <v>kVARh del &amp; rec above 103%</v>
          </cell>
          <cell r="J390">
            <v>985965</v>
          </cell>
          <cell r="K390" t="str">
            <v>kVARh del &amp; rec bet. 097% to 103%</v>
          </cell>
          <cell r="L390">
            <v>946568</v>
          </cell>
          <cell r="M390" t="str">
            <v>kVARh del &amp; rec below 097%</v>
          </cell>
          <cell r="N390">
            <v>999248</v>
          </cell>
          <cell r="O390">
            <v>0</v>
          </cell>
        </row>
        <row r="391">
          <cell r="A391">
            <v>5269750</v>
          </cell>
          <cell r="B391" t="str">
            <v>06/01/2025 10:40:43</v>
          </cell>
          <cell r="C391" t="str">
            <v>ABB</v>
          </cell>
          <cell r="D391" t="str">
            <v>M++</v>
          </cell>
          <cell r="E391">
            <v>6</v>
          </cell>
          <cell r="F391" t="str">
            <v>01/01/2025</v>
          </cell>
          <cell r="G391" t="str">
            <v>Cum.kWh net</v>
          </cell>
          <cell r="H391">
            <v>486752</v>
          </cell>
          <cell r="I391" t="str">
            <v>kVARh del &amp; rec above 103%</v>
          </cell>
          <cell r="J391">
            <v>64101</v>
          </cell>
          <cell r="K391" t="str">
            <v>kVARh del &amp; rec bet. 097% to 103%</v>
          </cell>
          <cell r="L391">
            <v>41289</v>
          </cell>
          <cell r="M391" t="str">
            <v>kVARh del &amp; rec below 097%</v>
          </cell>
          <cell r="N391">
            <v>3733</v>
          </cell>
          <cell r="O391">
            <v>0</v>
          </cell>
        </row>
        <row r="392">
          <cell r="A392">
            <v>5269778</v>
          </cell>
          <cell r="B392" t="str">
            <v>07/01/2025 14:18:07</v>
          </cell>
          <cell r="C392" t="str">
            <v>SRI GANESH</v>
          </cell>
          <cell r="D392" t="str">
            <v>A1640</v>
          </cell>
          <cell r="E392">
            <v>7</v>
          </cell>
          <cell r="F392" t="str">
            <v>01/01/2025</v>
          </cell>
          <cell r="G392" t="str">
            <v>Cum.kWh net</v>
          </cell>
          <cell r="H392">
            <v>321498</v>
          </cell>
          <cell r="I392" t="str">
            <v>kVARh del &amp; rec above 103%</v>
          </cell>
          <cell r="J392">
            <v>18107</v>
          </cell>
          <cell r="K392" t="str">
            <v>kVARh del &amp; rec bet. 097% to 103%</v>
          </cell>
          <cell r="L392">
            <v>15914</v>
          </cell>
          <cell r="M392" t="str">
            <v>kVARh del &amp; rec below 097%</v>
          </cell>
          <cell r="N392">
            <v>987955</v>
          </cell>
          <cell r="O392">
            <v>0</v>
          </cell>
        </row>
        <row r="393">
          <cell r="A393">
            <v>5269779</v>
          </cell>
          <cell r="B393" t="str">
            <v>06/01/2025 10:36:55</v>
          </cell>
          <cell r="C393" t="str">
            <v>DTL</v>
          </cell>
          <cell r="D393" t="str">
            <v>A1640</v>
          </cell>
          <cell r="E393">
            <v>6</v>
          </cell>
          <cell r="F393" t="str">
            <v>01/01/2025</v>
          </cell>
          <cell r="G393" t="str">
            <v>Cum.kWh net</v>
          </cell>
          <cell r="H393">
            <v>598141</v>
          </cell>
          <cell r="I393" t="str">
            <v>kVARh del &amp; rec above 103%</v>
          </cell>
          <cell r="J393">
            <v>162014</v>
          </cell>
          <cell r="K393" t="str">
            <v>kVARh del &amp; rec bet. 097% to 103%</v>
          </cell>
          <cell r="L393">
            <v>87554</v>
          </cell>
          <cell r="M393" t="str">
            <v>kVARh del &amp; rec below 097%</v>
          </cell>
          <cell r="N393">
            <v>30474</v>
          </cell>
          <cell r="O393">
            <v>0</v>
          </cell>
        </row>
        <row r="394">
          <cell r="A394">
            <v>5269780</v>
          </cell>
          <cell r="B394" t="str">
            <v>08/01/2025 10:19:19</v>
          </cell>
          <cell r="C394" t="str">
            <v>SRI GANESH</v>
          </cell>
          <cell r="D394" t="str">
            <v>A1640</v>
          </cell>
          <cell r="E394">
            <v>8</v>
          </cell>
          <cell r="F394" t="str">
            <v>01/01/2025</v>
          </cell>
          <cell r="G394" t="str">
            <v>Cum.kWh net</v>
          </cell>
          <cell r="H394">
            <v>509828</v>
          </cell>
          <cell r="I394" t="str">
            <v>kVARh del &amp; rec above 103%</v>
          </cell>
          <cell r="J394">
            <v>2971</v>
          </cell>
          <cell r="K394" t="str">
            <v>kVARh del &amp; rec bet. 097% to 103%</v>
          </cell>
          <cell r="L394">
            <v>0</v>
          </cell>
          <cell r="M394" t="str">
            <v>kVARh del &amp; rec below 097%</v>
          </cell>
          <cell r="N394">
            <v>26109</v>
          </cell>
          <cell r="O394">
            <v>0</v>
          </cell>
        </row>
        <row r="395">
          <cell r="A395">
            <v>5269785</v>
          </cell>
          <cell r="B395" t="str">
            <v>07/01/2025 14:48:17</v>
          </cell>
          <cell r="C395" t="str">
            <v>DTL</v>
          </cell>
          <cell r="D395" t="str">
            <v>A1640</v>
          </cell>
          <cell r="E395">
            <v>7</v>
          </cell>
          <cell r="F395" t="str">
            <v>01/01/2025</v>
          </cell>
          <cell r="G395" t="str">
            <v>Cum.kWh net</v>
          </cell>
          <cell r="H395">
            <v>249999</v>
          </cell>
          <cell r="I395" t="str">
            <v>kVARh del &amp; rec above 103%</v>
          </cell>
          <cell r="J395">
            <v>6072</v>
          </cell>
          <cell r="K395" t="str">
            <v>kVARh del &amp; rec bet. 097% to 103%</v>
          </cell>
          <cell r="L395">
            <v>0</v>
          </cell>
          <cell r="M395" t="str">
            <v>kVARh del &amp; rec below 097%</v>
          </cell>
          <cell r="N395">
            <v>994200</v>
          </cell>
          <cell r="O395">
            <v>0</v>
          </cell>
        </row>
        <row r="396">
          <cell r="A396">
            <v>5269789</v>
          </cell>
          <cell r="B396" t="str">
            <v>07/01/2025 15:12:13</v>
          </cell>
          <cell r="C396" t="str">
            <v>DTL</v>
          </cell>
          <cell r="D396" t="str">
            <v>A1640</v>
          </cell>
          <cell r="E396">
            <v>7</v>
          </cell>
          <cell r="F396" t="str">
            <v>01/01/2025</v>
          </cell>
          <cell r="G396" t="str">
            <v>Cum.kWh net</v>
          </cell>
          <cell r="H396">
            <v>905665</v>
          </cell>
          <cell r="I396" t="str">
            <v>kVARh del &amp; rec above 103%</v>
          </cell>
          <cell r="J396">
            <v>940264</v>
          </cell>
          <cell r="K396" t="str">
            <v>kVARh del &amp; rec bet. 097% to 103%</v>
          </cell>
          <cell r="L396">
            <v>0</v>
          </cell>
          <cell r="M396" t="str">
            <v>kVARh del &amp; rec below 097%</v>
          </cell>
          <cell r="N396">
            <v>983359</v>
          </cell>
          <cell r="O396">
            <v>0</v>
          </cell>
        </row>
        <row r="397">
          <cell r="A397" t="str">
            <v>Q0430839</v>
          </cell>
          <cell r="J397">
            <v>7.43</v>
          </cell>
          <cell r="N397">
            <v>51.55</v>
          </cell>
        </row>
        <row r="398">
          <cell r="A398" t="str">
            <v>Q0263400</v>
          </cell>
          <cell r="J398">
            <v>226130</v>
          </cell>
          <cell r="N398">
            <v>543260.03</v>
          </cell>
        </row>
        <row r="399">
          <cell r="A399" t="str">
            <v>Q0881912</v>
          </cell>
          <cell r="J399">
            <v>2</v>
          </cell>
          <cell r="N399">
            <v>0</v>
          </cell>
        </row>
        <row r="400">
          <cell r="A400" t="str">
            <v>Q0263402</v>
          </cell>
          <cell r="F400" t="str">
            <v>10.12.2024</v>
          </cell>
          <cell r="J400">
            <v>464000</v>
          </cell>
          <cell r="N400">
            <v>2763000.06</v>
          </cell>
        </row>
        <row r="401">
          <cell r="A401" t="str">
            <v>Q0430820</v>
          </cell>
          <cell r="J401">
            <v>0</v>
          </cell>
          <cell r="N401">
            <v>7.41</v>
          </cell>
        </row>
        <row r="402">
          <cell r="A402" t="str">
            <v>Q0430821</v>
          </cell>
          <cell r="J402">
            <v>1.46</v>
          </cell>
          <cell r="N402">
            <v>78.180000000000007</v>
          </cell>
        </row>
        <row r="403">
          <cell r="A403" t="str">
            <v>Q0430822</v>
          </cell>
          <cell r="J403">
            <v>33.39</v>
          </cell>
          <cell r="N403">
            <v>101.01</v>
          </cell>
        </row>
        <row r="404">
          <cell r="A404" t="str">
            <v>Q0430831</v>
          </cell>
          <cell r="J404">
            <v>1.98</v>
          </cell>
          <cell r="N404">
            <v>102.2</v>
          </cell>
        </row>
        <row r="405">
          <cell r="A405" t="str">
            <v>Q0430833</v>
          </cell>
          <cell r="F405" t="str">
            <v>31.12.24</v>
          </cell>
          <cell r="J405">
            <v>16.77</v>
          </cell>
          <cell r="N405">
            <v>337.05</v>
          </cell>
        </row>
        <row r="406">
          <cell r="A406" t="str">
            <v>Q0430835</v>
          </cell>
          <cell r="F406" t="str">
            <v>31.12.24</v>
          </cell>
          <cell r="J406">
            <v>4.57</v>
          </cell>
          <cell r="N406">
            <v>153.94</v>
          </cell>
        </row>
        <row r="407">
          <cell r="A407" t="str">
            <v>Q0430841</v>
          </cell>
          <cell r="J407">
            <v>103.61</v>
          </cell>
          <cell r="N407">
            <v>161.66</v>
          </cell>
        </row>
        <row r="408">
          <cell r="A408" t="str">
            <v>Q0473785</v>
          </cell>
          <cell r="J408">
            <v>-20.34</v>
          </cell>
          <cell r="N408">
            <v>-57.27</v>
          </cell>
        </row>
        <row r="409">
          <cell r="A409" t="str">
            <v>Q0487625</v>
          </cell>
          <cell r="J409">
            <v>-1134000</v>
          </cell>
          <cell r="N409">
            <v>-271000</v>
          </cell>
        </row>
        <row r="410">
          <cell r="A410" t="str">
            <v>Q0487626</v>
          </cell>
          <cell r="J410">
            <v>-1051000</v>
          </cell>
          <cell r="N410">
            <v>-396000</v>
          </cell>
        </row>
        <row r="411">
          <cell r="A411" t="str">
            <v>Q0487633</v>
          </cell>
          <cell r="J411">
            <v>5395999.7400000002</v>
          </cell>
          <cell r="N411">
            <v>763000</v>
          </cell>
        </row>
        <row r="412">
          <cell r="A412" t="str">
            <v>Q0487636</v>
          </cell>
          <cell r="J412">
            <v>3238000.13</v>
          </cell>
          <cell r="N412">
            <v>628000</v>
          </cell>
        </row>
        <row r="413">
          <cell r="A413" t="str">
            <v>Q0491809</v>
          </cell>
          <cell r="J413">
            <v>4152000</v>
          </cell>
          <cell r="N413">
            <v>1339000.06</v>
          </cell>
        </row>
        <row r="414">
          <cell r="A414" t="str">
            <v>Q0491811</v>
          </cell>
          <cell r="J414">
            <v>5462000.1299999999</v>
          </cell>
          <cell r="N414">
            <v>472000</v>
          </cell>
        </row>
        <row r="415">
          <cell r="A415" t="str">
            <v>XF465246</v>
          </cell>
          <cell r="J415">
            <v>29782000</v>
          </cell>
          <cell r="N415">
            <v>6824000</v>
          </cell>
        </row>
        <row r="416">
          <cell r="A416" t="str">
            <v>XF465248</v>
          </cell>
          <cell r="J416">
            <v>76729000</v>
          </cell>
          <cell r="N416">
            <v>4898000</v>
          </cell>
        </row>
        <row r="417">
          <cell r="A417" t="str">
            <v>Y0357712</v>
          </cell>
          <cell r="J417">
            <v>10503000</v>
          </cell>
          <cell r="N417">
            <v>1126000</v>
          </cell>
        </row>
        <row r="418">
          <cell r="A418" t="str">
            <v>Y0357818</v>
          </cell>
          <cell r="J418">
            <v>1441000</v>
          </cell>
          <cell r="N418">
            <v>-217000</v>
          </cell>
        </row>
        <row r="419">
          <cell r="A419" t="str">
            <v>Y0357821</v>
          </cell>
          <cell r="J419">
            <v>697000</v>
          </cell>
          <cell r="N419">
            <v>-3000</v>
          </cell>
        </row>
        <row r="420">
          <cell r="A420" t="str">
            <v>Q0487631</v>
          </cell>
          <cell r="J420">
            <v>-1692000</v>
          </cell>
          <cell r="N420">
            <v>-258000</v>
          </cell>
        </row>
        <row r="421">
          <cell r="A421" t="str">
            <v>Q0819156</v>
          </cell>
          <cell r="J421">
            <v>-156600</v>
          </cell>
          <cell r="N421">
            <v>174000</v>
          </cell>
        </row>
        <row r="422">
          <cell r="A422" t="str">
            <v>Q0487627</v>
          </cell>
          <cell r="J422">
            <v>-942000</v>
          </cell>
          <cell r="N422">
            <v>-189000</v>
          </cell>
        </row>
        <row r="423">
          <cell r="A423">
            <v>29000015</v>
          </cell>
          <cell r="J423">
            <v>3.44</v>
          </cell>
          <cell r="N423">
            <v>50.59</v>
          </cell>
        </row>
        <row r="424">
          <cell r="A424" t="str">
            <v>Y0357713</v>
          </cell>
          <cell r="J424">
            <v>-10268000</v>
          </cell>
          <cell r="N424">
            <v>-3987000</v>
          </cell>
        </row>
        <row r="425">
          <cell r="A425" t="str">
            <v>Q0430824</v>
          </cell>
          <cell r="J425">
            <v>21.11</v>
          </cell>
          <cell r="N425">
            <v>6.74</v>
          </cell>
        </row>
        <row r="426">
          <cell r="A426" t="str">
            <v>Q0881930</v>
          </cell>
          <cell r="J426">
            <v>0.05</v>
          </cell>
          <cell r="N426">
            <v>0.81</v>
          </cell>
        </row>
        <row r="427">
          <cell r="A427">
            <v>5100238</v>
          </cell>
          <cell r="J427">
            <v>203808</v>
          </cell>
          <cell r="N427">
            <v>999051</v>
          </cell>
        </row>
        <row r="428">
          <cell r="A428">
            <v>4902483</v>
          </cell>
          <cell r="J428">
            <v>986105</v>
          </cell>
          <cell r="N428">
            <v>998472</v>
          </cell>
        </row>
        <row r="429">
          <cell r="A429">
            <v>40001535</v>
          </cell>
          <cell r="J429">
            <v>30877</v>
          </cell>
          <cell r="N429">
            <v>99999712</v>
          </cell>
        </row>
        <row r="430">
          <cell r="A430">
            <v>4864957</v>
          </cell>
          <cell r="J430">
            <v>11215</v>
          </cell>
          <cell r="N430">
            <v>1790</v>
          </cell>
        </row>
        <row r="431">
          <cell r="A431">
            <v>5128468</v>
          </cell>
          <cell r="J431">
            <v>187854</v>
          </cell>
          <cell r="N431">
            <v>6718</v>
          </cell>
        </row>
        <row r="432">
          <cell r="A432">
            <v>4902523</v>
          </cell>
          <cell r="J432">
            <v>999803</v>
          </cell>
          <cell r="N432">
            <v>999942</v>
          </cell>
        </row>
        <row r="433">
          <cell r="A433">
            <v>4865093</v>
          </cell>
          <cell r="J433">
            <v>0</v>
          </cell>
          <cell r="N433">
            <v>0</v>
          </cell>
        </row>
        <row r="434">
          <cell r="A434">
            <v>4864971</v>
          </cell>
          <cell r="J434">
            <v>0</v>
          </cell>
          <cell r="N434">
            <v>999495</v>
          </cell>
        </row>
        <row r="435">
          <cell r="A435">
            <v>4865039</v>
          </cell>
          <cell r="J435">
            <v>999417</v>
          </cell>
          <cell r="N435">
            <v>855</v>
          </cell>
        </row>
        <row r="436">
          <cell r="A436">
            <v>4864976</v>
          </cell>
          <cell r="J436">
            <v>102838</v>
          </cell>
          <cell r="N436">
            <v>6459</v>
          </cell>
        </row>
        <row r="437">
          <cell r="A437">
            <v>4902494</v>
          </cell>
          <cell r="F437" t="str">
            <v>26.12.24</v>
          </cell>
          <cell r="J437">
            <v>636460</v>
          </cell>
          <cell r="N437">
            <v>999724</v>
          </cell>
        </row>
        <row r="438">
          <cell r="A438">
            <v>4902564</v>
          </cell>
          <cell r="J438">
            <v>1793</v>
          </cell>
          <cell r="N438">
            <v>14855</v>
          </cell>
        </row>
        <row r="439">
          <cell r="A439">
            <v>4864786</v>
          </cell>
          <cell r="J439">
            <v>1871</v>
          </cell>
          <cell r="N439">
            <v>63</v>
          </cell>
        </row>
        <row r="440">
          <cell r="A440">
            <v>4864945</v>
          </cell>
          <cell r="J440">
            <v>12485</v>
          </cell>
          <cell r="N440">
            <v>72</v>
          </cell>
        </row>
        <row r="441">
          <cell r="A441">
            <v>5100233</v>
          </cell>
          <cell r="J441">
            <v>902415</v>
          </cell>
          <cell r="N441">
            <v>998165</v>
          </cell>
        </row>
        <row r="442">
          <cell r="A442">
            <v>4902509</v>
          </cell>
          <cell r="J442">
            <v>992441</v>
          </cell>
          <cell r="N442">
            <v>999552</v>
          </cell>
        </row>
        <row r="443">
          <cell r="A443">
            <v>4902572</v>
          </cell>
          <cell r="J443">
            <v>80</v>
          </cell>
          <cell r="N443">
            <v>999597</v>
          </cell>
        </row>
        <row r="444">
          <cell r="A444">
            <v>4865024</v>
          </cell>
          <cell r="J444">
            <v>2018</v>
          </cell>
          <cell r="N444">
            <v>221</v>
          </cell>
        </row>
        <row r="445">
          <cell r="A445">
            <v>4865050</v>
          </cell>
          <cell r="J445">
            <v>982119</v>
          </cell>
          <cell r="N445">
            <v>998603</v>
          </cell>
        </row>
        <row r="446">
          <cell r="A446">
            <v>4864998</v>
          </cell>
          <cell r="J446">
            <v>950267</v>
          </cell>
          <cell r="N446">
            <v>979419</v>
          </cell>
        </row>
        <row r="447">
          <cell r="A447" t="str">
            <v>Q0263401</v>
          </cell>
          <cell r="F447" t="str">
            <v>19.12.24</v>
          </cell>
          <cell r="J447">
            <v>219250</v>
          </cell>
          <cell r="N447">
            <v>548249.98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1">
          <cell r="A1" t="str">
            <v>meter_id</v>
          </cell>
          <cell r="B1" t="str">
            <v>mr_date</v>
          </cell>
          <cell r="C1" t="str">
            <v>account_id</v>
          </cell>
          <cell r="D1" t="str">
            <v>meter_type</v>
          </cell>
          <cell r="E1" t="str">
            <v>days</v>
          </cell>
          <cell r="F1" t="str">
            <v>ch_date</v>
          </cell>
          <cell r="G1" t="str">
            <v>channel1</v>
          </cell>
          <cell r="H1" t="str">
            <v>ch1_value</v>
          </cell>
          <cell r="I1" t="str">
            <v>channel2</v>
          </cell>
          <cell r="J1" t="str">
            <v>ch2_value</v>
          </cell>
          <cell r="K1" t="str">
            <v>channel3</v>
          </cell>
          <cell r="L1" t="str">
            <v>ch3_value</v>
          </cell>
          <cell r="M1" t="str">
            <v>channel4</v>
          </cell>
          <cell r="N1" t="str">
            <v>ch4_value</v>
          </cell>
          <cell r="O1" t="str">
            <v>dploce</v>
          </cell>
        </row>
        <row r="2">
          <cell r="A2">
            <v>4864787</v>
          </cell>
          <cell r="B2" t="str">
            <v>03/12/2024 14:09:18</v>
          </cell>
          <cell r="C2">
            <v>4864787</v>
          </cell>
          <cell r="D2" t="str">
            <v>M+</v>
          </cell>
          <cell r="E2">
            <v>3</v>
          </cell>
          <cell r="F2" t="str">
            <v>01/12/2024</v>
          </cell>
          <cell r="G2" t="str">
            <v>Cum.kWh net</v>
          </cell>
          <cell r="H2">
            <v>703518</v>
          </cell>
          <cell r="I2" t="str">
            <v>kVARh del &amp; rec above 103%</v>
          </cell>
          <cell r="J2">
            <v>997194</v>
          </cell>
          <cell r="K2" t="str">
            <v>kVARh del &amp; rec bet. 097% to 103%</v>
          </cell>
          <cell r="L2">
            <v>977879</v>
          </cell>
          <cell r="M2" t="str">
            <v>kVARh del &amp; rec below 097%</v>
          </cell>
          <cell r="N2">
            <v>999296</v>
          </cell>
          <cell r="O2">
            <v>0</v>
          </cell>
        </row>
        <row r="3">
          <cell r="A3">
            <v>4864788</v>
          </cell>
          <cell r="B3" t="str">
            <v>02/12/2024 16:09:20</v>
          </cell>
          <cell r="C3">
            <v>4864788</v>
          </cell>
          <cell r="D3" t="str">
            <v>M+</v>
          </cell>
          <cell r="E3">
            <v>2</v>
          </cell>
          <cell r="F3" t="str">
            <v>01/12/2024</v>
          </cell>
          <cell r="G3" t="str">
            <v>Cum.kWh net</v>
          </cell>
          <cell r="H3">
            <v>603696</v>
          </cell>
          <cell r="I3" t="str">
            <v>kVARh del &amp; rec above 103%</v>
          </cell>
          <cell r="J3">
            <v>49388</v>
          </cell>
          <cell r="K3" t="str">
            <v>kVARh del &amp; rec bet. 097% to 103%</v>
          </cell>
          <cell r="L3">
            <v>86030</v>
          </cell>
          <cell r="M3" t="str">
            <v>kVARh del &amp; rec below 097%</v>
          </cell>
          <cell r="N3">
            <v>509</v>
          </cell>
          <cell r="O3">
            <v>0</v>
          </cell>
        </row>
        <row r="4">
          <cell r="A4">
            <v>4864790</v>
          </cell>
          <cell r="B4" t="str">
            <v>02/12/2024 12:42:36</v>
          </cell>
          <cell r="C4" t="str">
            <v>DTL60774</v>
          </cell>
          <cell r="D4" t="str">
            <v>M+</v>
          </cell>
          <cell r="E4">
            <v>2</v>
          </cell>
          <cell r="F4" t="str">
            <v>01/12/2024</v>
          </cell>
          <cell r="G4" t="str">
            <v>Cum.kWh net</v>
          </cell>
          <cell r="H4">
            <v>927571</v>
          </cell>
          <cell r="I4" t="str">
            <v>kVARh del &amp; rec above 103%</v>
          </cell>
          <cell r="J4">
            <v>3615</v>
          </cell>
          <cell r="K4" t="str">
            <v>kVARh del &amp; rec bet. 097% to 103%</v>
          </cell>
          <cell r="L4">
            <v>24618</v>
          </cell>
          <cell r="M4" t="str">
            <v>kVARh del &amp; rec below 097%</v>
          </cell>
          <cell r="N4">
            <v>996818</v>
          </cell>
          <cell r="O4">
            <v>0</v>
          </cell>
        </row>
        <row r="5">
          <cell r="A5">
            <v>4864793</v>
          </cell>
          <cell r="B5" t="str">
            <v>02/12/2024 11:08:07</v>
          </cell>
          <cell r="C5" t="str">
            <v>DTL60774</v>
          </cell>
          <cell r="D5" t="str">
            <v>M+</v>
          </cell>
          <cell r="E5">
            <v>2</v>
          </cell>
          <cell r="F5" t="str">
            <v>01/12/2024</v>
          </cell>
          <cell r="G5" t="str">
            <v>Cum.kWh net</v>
          </cell>
          <cell r="H5">
            <v>141249</v>
          </cell>
          <cell r="I5" t="str">
            <v>kVARh del &amp; rec above 103%</v>
          </cell>
          <cell r="J5">
            <v>151</v>
          </cell>
          <cell r="K5" t="str">
            <v>kVARh del &amp; rec bet. 097% to 103%</v>
          </cell>
          <cell r="L5">
            <v>7646</v>
          </cell>
          <cell r="M5" t="str">
            <v>kVARh del &amp; rec below 097%</v>
          </cell>
          <cell r="N5">
            <v>999993</v>
          </cell>
          <cell r="O5">
            <v>0</v>
          </cell>
        </row>
        <row r="6">
          <cell r="A6">
            <v>4864794</v>
          </cell>
          <cell r="B6" t="str">
            <v>02/12/2024 12:36:49</v>
          </cell>
          <cell r="C6" t="str">
            <v>DTL60774</v>
          </cell>
          <cell r="D6" t="str">
            <v>M+</v>
          </cell>
          <cell r="E6">
            <v>2</v>
          </cell>
          <cell r="F6" t="str">
            <v>01/12/2024</v>
          </cell>
          <cell r="G6" t="str">
            <v>Cum.kWh net</v>
          </cell>
          <cell r="H6">
            <v>523227</v>
          </cell>
          <cell r="I6" t="str">
            <v>kVARh del &amp; rec above 103%</v>
          </cell>
          <cell r="J6">
            <v>9123</v>
          </cell>
          <cell r="K6" t="str">
            <v>kVARh del &amp; rec bet. 097% to 103%</v>
          </cell>
          <cell r="L6">
            <v>996946</v>
          </cell>
          <cell r="M6" t="str">
            <v>kVARh del &amp; rec below 097%</v>
          </cell>
          <cell r="N6">
            <v>955821</v>
          </cell>
          <cell r="O6">
            <v>0</v>
          </cell>
        </row>
        <row r="7">
          <cell r="A7">
            <v>4864796</v>
          </cell>
          <cell r="B7" t="str">
            <v>02/12/2024 13:40:36</v>
          </cell>
          <cell r="C7" t="str">
            <v>DTL60774</v>
          </cell>
          <cell r="D7" t="str">
            <v>M+</v>
          </cell>
          <cell r="E7">
            <v>2</v>
          </cell>
          <cell r="F7" t="str">
            <v>01/12/2024</v>
          </cell>
          <cell r="G7" t="str">
            <v>Cum.kWh net</v>
          </cell>
          <cell r="H7">
            <v>61901</v>
          </cell>
          <cell r="I7" t="str">
            <v>kVARh del &amp; rec above 103%</v>
          </cell>
          <cell r="J7">
            <v>999827</v>
          </cell>
          <cell r="K7" t="str">
            <v>kVARh del &amp; rec bet. 097% to 103%</v>
          </cell>
          <cell r="L7">
            <v>3815</v>
          </cell>
          <cell r="M7" t="str">
            <v>kVARh del &amp; rec below 097%</v>
          </cell>
          <cell r="N7">
            <v>1202</v>
          </cell>
          <cell r="O7">
            <v>0</v>
          </cell>
        </row>
        <row r="8">
          <cell r="A8">
            <v>4864797</v>
          </cell>
          <cell r="B8" t="str">
            <v>02/12/2024 14:18:44</v>
          </cell>
          <cell r="C8" t="str">
            <v>DTL60774</v>
          </cell>
          <cell r="D8" t="str">
            <v>M+</v>
          </cell>
          <cell r="E8">
            <v>2</v>
          </cell>
          <cell r="F8" t="str">
            <v>01/12/2024</v>
          </cell>
          <cell r="G8" t="str">
            <v>Cum.kWh net</v>
          </cell>
          <cell r="H8">
            <v>125506</v>
          </cell>
          <cell r="I8" t="str">
            <v>kVARh del &amp; rec above 103%</v>
          </cell>
          <cell r="J8">
            <v>62185</v>
          </cell>
          <cell r="K8" t="str">
            <v>kVARh del &amp; rec bet. 097% to 103%</v>
          </cell>
          <cell r="L8">
            <v>198232</v>
          </cell>
          <cell r="M8" t="str">
            <v>kVARh del &amp; rec below 097%</v>
          </cell>
          <cell r="N8">
            <v>4441</v>
          </cell>
          <cell r="O8">
            <v>0</v>
          </cell>
        </row>
        <row r="9">
          <cell r="A9">
            <v>4864798</v>
          </cell>
          <cell r="B9" t="str">
            <v>02/12/2024 13:49:22</v>
          </cell>
          <cell r="C9" t="str">
            <v>DTL60774</v>
          </cell>
          <cell r="D9" t="str">
            <v>M+</v>
          </cell>
          <cell r="E9">
            <v>2</v>
          </cell>
          <cell r="F9" t="str">
            <v>01/12/2024</v>
          </cell>
          <cell r="G9" t="str">
            <v>Cum.kWh net</v>
          </cell>
          <cell r="H9">
            <v>901414</v>
          </cell>
          <cell r="I9" t="str">
            <v>kVARh del &amp; rec above 103%</v>
          </cell>
          <cell r="J9">
            <v>9499</v>
          </cell>
          <cell r="K9" t="str">
            <v>kVARh del &amp; rec bet. 097% to 103%</v>
          </cell>
          <cell r="L9">
            <v>419</v>
          </cell>
          <cell r="M9" t="str">
            <v>kVARh del &amp; rec below 097%</v>
          </cell>
          <cell r="N9">
            <v>2603</v>
          </cell>
          <cell r="O9">
            <v>0</v>
          </cell>
        </row>
        <row r="10">
          <cell r="A10">
            <v>4864805</v>
          </cell>
          <cell r="B10" t="str">
            <v>04/12/2024 10:26:02</v>
          </cell>
          <cell r="C10" t="str">
            <v>DTL60774</v>
          </cell>
          <cell r="D10" t="str">
            <v>M+</v>
          </cell>
          <cell r="E10">
            <v>4</v>
          </cell>
          <cell r="F10" t="str">
            <v>01/12/2024</v>
          </cell>
          <cell r="G10" t="str">
            <v>Cum.kWh net</v>
          </cell>
          <cell r="H10">
            <v>40468</v>
          </cell>
          <cell r="I10" t="str">
            <v>kVARh del &amp; rec above 103%</v>
          </cell>
          <cell r="J10">
            <v>16041</v>
          </cell>
          <cell r="K10" t="str">
            <v>kVARh del &amp; rec bet. 097% to 103%</v>
          </cell>
          <cell r="L10">
            <v>49214</v>
          </cell>
          <cell r="M10" t="str">
            <v>kVARh del &amp; rec below 097%</v>
          </cell>
          <cell r="N10">
            <v>6090</v>
          </cell>
          <cell r="O10">
            <v>0</v>
          </cell>
        </row>
        <row r="11">
          <cell r="A11">
            <v>4864806</v>
          </cell>
          <cell r="B11" t="str">
            <v>05/12/2024 12:08:39</v>
          </cell>
          <cell r="C11" t="str">
            <v>DTL60774</v>
          </cell>
          <cell r="D11" t="str">
            <v>M+</v>
          </cell>
          <cell r="E11">
            <v>5</v>
          </cell>
          <cell r="F11" t="str">
            <v>01/12/2024</v>
          </cell>
          <cell r="G11" t="str">
            <v>Cum.kWh net</v>
          </cell>
          <cell r="H11">
            <v>322645</v>
          </cell>
          <cell r="I11" t="str">
            <v>kVARh del &amp; rec above 103%</v>
          </cell>
          <cell r="J11">
            <v>32966</v>
          </cell>
          <cell r="K11" t="str">
            <v>kVARh del &amp; rec bet. 097% to 103%</v>
          </cell>
          <cell r="L11">
            <v>102776</v>
          </cell>
          <cell r="M11" t="str">
            <v>kVARh del &amp; rec below 097%</v>
          </cell>
          <cell r="N11">
            <v>2586</v>
          </cell>
          <cell r="O11">
            <v>0</v>
          </cell>
        </row>
        <row r="12">
          <cell r="A12">
            <v>4864808</v>
          </cell>
          <cell r="B12" t="str">
            <v>02/12/2024 14:02:29</v>
          </cell>
          <cell r="C12" t="str">
            <v>DTL60774</v>
          </cell>
          <cell r="D12" t="str">
            <v>M+</v>
          </cell>
          <cell r="E12">
            <v>2</v>
          </cell>
          <cell r="F12" t="str">
            <v>01/12/2024</v>
          </cell>
          <cell r="G12" t="str">
            <v>Cum.kWh net</v>
          </cell>
          <cell r="H12">
            <v>453047</v>
          </cell>
          <cell r="I12" t="str">
            <v>kVARh del &amp; rec above 103%</v>
          </cell>
          <cell r="J12">
            <v>977174</v>
          </cell>
          <cell r="K12" t="str">
            <v>kVARh del &amp; rec bet. 097% to 103%</v>
          </cell>
          <cell r="L12">
            <v>958333</v>
          </cell>
          <cell r="M12" t="str">
            <v>kVARh del &amp; rec below 097%</v>
          </cell>
          <cell r="N12">
            <v>2076</v>
          </cell>
          <cell r="O12">
            <v>0</v>
          </cell>
        </row>
        <row r="13">
          <cell r="A13">
            <v>4864810</v>
          </cell>
          <cell r="B13" t="str">
            <v>02/12/2024 14:41:28</v>
          </cell>
          <cell r="C13" t="str">
            <v>DTL60774</v>
          </cell>
          <cell r="D13" t="str">
            <v>M+</v>
          </cell>
          <cell r="E13">
            <v>2</v>
          </cell>
          <cell r="F13" t="str">
            <v>01/12/2024</v>
          </cell>
          <cell r="G13" t="str">
            <v>Cum.kWh net</v>
          </cell>
          <cell r="H13">
            <v>456802</v>
          </cell>
          <cell r="I13" t="str">
            <v>kVARh del &amp; rec above 103%</v>
          </cell>
          <cell r="J13">
            <v>953833</v>
          </cell>
          <cell r="K13" t="str">
            <v>kVARh del &amp; rec bet. 097% to 103%</v>
          </cell>
          <cell r="L13">
            <v>34424</v>
          </cell>
          <cell r="M13" t="str">
            <v>kVARh del &amp; rec below 097%</v>
          </cell>
          <cell r="N13">
            <v>998708</v>
          </cell>
          <cell r="O13">
            <v>0</v>
          </cell>
        </row>
        <row r="14">
          <cell r="A14">
            <v>4864812</v>
          </cell>
          <cell r="B14" t="str">
            <v>03/12/2024 11:12:28</v>
          </cell>
          <cell r="C14" t="str">
            <v>DTL60774</v>
          </cell>
          <cell r="D14" t="str">
            <v>M+</v>
          </cell>
          <cell r="E14">
            <v>3</v>
          </cell>
          <cell r="F14" t="str">
            <v>01/12/2024</v>
          </cell>
          <cell r="G14" t="str">
            <v>Cum.kWh net</v>
          </cell>
          <cell r="H14">
            <v>403888</v>
          </cell>
          <cell r="I14" t="str">
            <v>kVARh del &amp; rec above 103%</v>
          </cell>
          <cell r="J14">
            <v>4354</v>
          </cell>
          <cell r="K14" t="str">
            <v>kVARh del &amp; rec bet. 097% to 103%</v>
          </cell>
          <cell r="L14">
            <v>995320</v>
          </cell>
          <cell r="M14" t="str">
            <v>kVARh del &amp; rec below 097%</v>
          </cell>
          <cell r="N14">
            <v>999786</v>
          </cell>
          <cell r="O14">
            <v>0</v>
          </cell>
        </row>
        <row r="15">
          <cell r="A15">
            <v>4864815</v>
          </cell>
          <cell r="B15" t="str">
            <v>02/12/2024 14:12:39</v>
          </cell>
          <cell r="C15" t="str">
            <v>DTL60774</v>
          </cell>
          <cell r="D15" t="str">
            <v>M+</v>
          </cell>
          <cell r="E15">
            <v>2</v>
          </cell>
          <cell r="F15" t="str">
            <v>01/12/2024</v>
          </cell>
          <cell r="G15" t="str">
            <v>Cum.kWh net</v>
          </cell>
          <cell r="H15">
            <v>346768</v>
          </cell>
          <cell r="I15" t="str">
            <v>kVARh del &amp; rec above 103%</v>
          </cell>
          <cell r="J15">
            <v>999993</v>
          </cell>
          <cell r="K15" t="str">
            <v>kVARh del &amp; rec bet. 097% to 103%</v>
          </cell>
          <cell r="L15">
            <v>6558</v>
          </cell>
          <cell r="M15" t="str">
            <v>kVARh del &amp; rec below 097%</v>
          </cell>
          <cell r="N15">
            <v>3892</v>
          </cell>
          <cell r="O15">
            <v>0</v>
          </cell>
        </row>
        <row r="16">
          <cell r="A16">
            <v>4864820</v>
          </cell>
          <cell r="B16" t="str">
            <v>02/12/2024 11:12:37</v>
          </cell>
          <cell r="C16" t="str">
            <v>DTL60774</v>
          </cell>
          <cell r="D16" t="str">
            <v>M+</v>
          </cell>
          <cell r="E16">
            <v>2</v>
          </cell>
          <cell r="F16" t="str">
            <v>01/12/2024</v>
          </cell>
          <cell r="G16" t="str">
            <v>Cum.kWh net</v>
          </cell>
          <cell r="H16">
            <v>746081</v>
          </cell>
          <cell r="I16" t="str">
            <v>kVARh del &amp; rec above 103%</v>
          </cell>
          <cell r="J16">
            <v>2295</v>
          </cell>
          <cell r="K16" t="str">
            <v>kVARh del &amp; rec bet. 097% to 103%</v>
          </cell>
          <cell r="L16">
            <v>53146</v>
          </cell>
          <cell r="M16" t="str">
            <v>kVARh del &amp; rec below 097%</v>
          </cell>
          <cell r="N16">
            <v>45153</v>
          </cell>
          <cell r="O16">
            <v>0</v>
          </cell>
        </row>
        <row r="17">
          <cell r="A17">
            <v>4864821</v>
          </cell>
          <cell r="B17" t="str">
            <v>02/12/2024 12:03:03</v>
          </cell>
          <cell r="C17" t="str">
            <v>DTL60774</v>
          </cell>
          <cell r="D17" t="str">
            <v>M+</v>
          </cell>
          <cell r="E17">
            <v>2</v>
          </cell>
          <cell r="F17" t="str">
            <v>01/12/2024</v>
          </cell>
          <cell r="G17" t="str">
            <v>Cum.kWh net</v>
          </cell>
          <cell r="H17">
            <v>342875</v>
          </cell>
          <cell r="I17" t="str">
            <v>kVARh del &amp; rec above 103%</v>
          </cell>
          <cell r="J17">
            <v>956225</v>
          </cell>
          <cell r="K17" t="str">
            <v>kVARh del &amp; rec bet. 097% to 103%</v>
          </cell>
          <cell r="L17">
            <v>949490</v>
          </cell>
          <cell r="M17" t="str">
            <v>kVARh del &amp; rec below 097%</v>
          </cell>
          <cell r="N17">
            <v>987642</v>
          </cell>
          <cell r="O17">
            <v>0</v>
          </cell>
        </row>
        <row r="18">
          <cell r="A18">
            <v>4864826</v>
          </cell>
          <cell r="B18" t="str">
            <v>03/12/2024 14:09:12</v>
          </cell>
          <cell r="C18" t="str">
            <v>DTL60774</v>
          </cell>
          <cell r="D18" t="str">
            <v>M+</v>
          </cell>
          <cell r="E18">
            <v>3</v>
          </cell>
          <cell r="F18" t="str">
            <v>01/12/2024</v>
          </cell>
          <cell r="G18" t="str">
            <v>Cum.kWh net</v>
          </cell>
          <cell r="H18">
            <v>418955</v>
          </cell>
          <cell r="I18" t="str">
            <v>kVARh del &amp; rec above 103%</v>
          </cell>
          <cell r="J18">
            <v>14649</v>
          </cell>
          <cell r="K18" t="str">
            <v>kVARh del &amp; rec bet. 097% to 103%</v>
          </cell>
          <cell r="L18">
            <v>38005</v>
          </cell>
          <cell r="M18" t="str">
            <v>kVARh del &amp; rec below 097%</v>
          </cell>
          <cell r="N18">
            <v>8548</v>
          </cell>
          <cell r="O18">
            <v>0</v>
          </cell>
        </row>
        <row r="19">
          <cell r="A19">
            <v>4864827</v>
          </cell>
          <cell r="B19" t="str">
            <v>02/12/2024 08:36:23</v>
          </cell>
          <cell r="C19" t="str">
            <v>DTL60774</v>
          </cell>
          <cell r="D19" t="str">
            <v>M+</v>
          </cell>
          <cell r="E19">
            <v>2</v>
          </cell>
          <cell r="F19" t="str">
            <v>01/12/2024</v>
          </cell>
          <cell r="G19" t="str">
            <v>Cum.kWh net</v>
          </cell>
          <cell r="H19">
            <v>87334</v>
          </cell>
          <cell r="I19" t="str">
            <v>kVARh del &amp; rec above 103%</v>
          </cell>
          <cell r="J19">
            <v>446010</v>
          </cell>
          <cell r="K19" t="str">
            <v>kVARh del &amp; rec bet. 097% to 103%</v>
          </cell>
          <cell r="L19">
            <v>526144</v>
          </cell>
          <cell r="M19" t="str">
            <v>kVARh del &amp; rec below 097%</v>
          </cell>
          <cell r="N19">
            <v>13879</v>
          </cell>
          <cell r="O19">
            <v>0</v>
          </cell>
        </row>
        <row r="20">
          <cell r="A20">
            <v>4864828</v>
          </cell>
          <cell r="B20" t="str">
            <v>02/12/2024 11:05:21</v>
          </cell>
          <cell r="C20" t="str">
            <v>DTL60774</v>
          </cell>
          <cell r="D20" t="str">
            <v>M+</v>
          </cell>
          <cell r="E20">
            <v>2</v>
          </cell>
          <cell r="F20" t="str">
            <v>01/12/2024</v>
          </cell>
          <cell r="G20" t="str">
            <v>Cum.kWh net</v>
          </cell>
          <cell r="H20">
            <v>459788</v>
          </cell>
          <cell r="I20" t="str">
            <v>kVARh del &amp; rec above 103%</v>
          </cell>
          <cell r="J20">
            <v>992361</v>
          </cell>
          <cell r="K20" t="str">
            <v>kVARh del &amp; rec bet. 097% to 103%</v>
          </cell>
          <cell r="L20">
            <v>944717</v>
          </cell>
          <cell r="M20" t="str">
            <v>kVARh del &amp; rec below 097%</v>
          </cell>
          <cell r="N20">
            <v>994159</v>
          </cell>
          <cell r="O20">
            <v>0</v>
          </cell>
        </row>
        <row r="21">
          <cell r="A21">
            <v>4864830</v>
          </cell>
          <cell r="B21" t="str">
            <v>03/12/2024 14:30:03</v>
          </cell>
          <cell r="C21" t="str">
            <v>DTL60774</v>
          </cell>
          <cell r="D21" t="str">
            <v>M+</v>
          </cell>
          <cell r="E21">
            <v>3</v>
          </cell>
          <cell r="F21" t="str">
            <v>01/12/2024</v>
          </cell>
          <cell r="G21" t="str">
            <v>Cum.kWh net</v>
          </cell>
          <cell r="H21">
            <v>873723</v>
          </cell>
          <cell r="I21" t="str">
            <v>kVARh del &amp; rec above 103%</v>
          </cell>
          <cell r="J21">
            <v>4334</v>
          </cell>
          <cell r="K21" t="str">
            <v>kVARh del &amp; rec bet. 097% to 103%</v>
          </cell>
          <cell r="L21">
            <v>33589</v>
          </cell>
          <cell r="M21" t="str">
            <v>kVARh del &amp; rec below 097%</v>
          </cell>
          <cell r="N21">
            <v>1494</v>
          </cell>
          <cell r="O21">
            <v>0</v>
          </cell>
        </row>
        <row r="22">
          <cell r="A22">
            <v>4864833</v>
          </cell>
          <cell r="B22" t="str">
            <v>03/12/2024 14:21:05</v>
          </cell>
          <cell r="C22" t="str">
            <v>DTL60774</v>
          </cell>
          <cell r="D22" t="str">
            <v>M+</v>
          </cell>
          <cell r="E22">
            <v>3</v>
          </cell>
          <cell r="F22" t="str">
            <v>01/12/2024</v>
          </cell>
          <cell r="G22" t="str">
            <v>Cum.kWh net</v>
          </cell>
          <cell r="H22">
            <v>376514</v>
          </cell>
          <cell r="I22" t="str">
            <v>kVARh del &amp; rec above 103%</v>
          </cell>
          <cell r="J22">
            <v>981770</v>
          </cell>
          <cell r="K22" t="str">
            <v>kVARh del &amp; rec bet. 097% to 103%</v>
          </cell>
          <cell r="L22">
            <v>981142</v>
          </cell>
          <cell r="M22" t="str">
            <v>kVARh del &amp; rec below 097%</v>
          </cell>
          <cell r="N22">
            <v>836</v>
          </cell>
          <cell r="O22">
            <v>0</v>
          </cell>
        </row>
        <row r="23">
          <cell r="A23">
            <v>4864834</v>
          </cell>
          <cell r="B23" t="str">
            <v>03/12/2024 15:03:57</v>
          </cell>
          <cell r="C23" t="str">
            <v>DTL60774</v>
          </cell>
          <cell r="D23" t="str">
            <v>M+</v>
          </cell>
          <cell r="E23">
            <v>3</v>
          </cell>
          <cell r="F23" t="str">
            <v>01/12/2024</v>
          </cell>
          <cell r="G23" t="str">
            <v>Cum.kWh net</v>
          </cell>
          <cell r="H23">
            <v>66080</v>
          </cell>
          <cell r="I23" t="str">
            <v>kVARh del &amp; rec above 103%</v>
          </cell>
          <cell r="J23">
            <v>999435</v>
          </cell>
          <cell r="K23" t="str">
            <v>kVARh del &amp; rec bet. 097% to 103%</v>
          </cell>
          <cell r="L23">
            <v>991030</v>
          </cell>
          <cell r="M23" t="str">
            <v>kVARh del &amp; rec below 097%</v>
          </cell>
          <cell r="N23">
            <v>997876</v>
          </cell>
          <cell r="O23">
            <v>0</v>
          </cell>
        </row>
        <row r="24">
          <cell r="A24">
            <v>4864836</v>
          </cell>
          <cell r="B24" t="str">
            <v>02/12/2024 14:45:55</v>
          </cell>
          <cell r="C24" t="str">
            <v>DTL</v>
          </cell>
          <cell r="D24" t="str">
            <v>M+</v>
          </cell>
          <cell r="E24">
            <v>2</v>
          </cell>
          <cell r="F24" t="str">
            <v>01/12/2024</v>
          </cell>
          <cell r="G24" t="str">
            <v>Cum.kWh net</v>
          </cell>
          <cell r="H24">
            <v>950798</v>
          </cell>
          <cell r="I24" t="str">
            <v>kVARh del &amp; rec above 103%</v>
          </cell>
          <cell r="J24">
            <v>331</v>
          </cell>
          <cell r="K24" t="str">
            <v>kVARh del &amp; rec bet. 097% to 103%</v>
          </cell>
          <cell r="L24">
            <v>10501</v>
          </cell>
          <cell r="M24" t="str">
            <v>kVARh del &amp; rec below 097%</v>
          </cell>
          <cell r="N24">
            <v>1471</v>
          </cell>
          <cell r="O24">
            <v>0</v>
          </cell>
        </row>
        <row r="25">
          <cell r="A25">
            <v>4864839</v>
          </cell>
          <cell r="B25" t="str">
            <v>02/12/2024 10:32:23</v>
          </cell>
          <cell r="C25" t="str">
            <v>DTL</v>
          </cell>
          <cell r="D25" t="str">
            <v>M+</v>
          </cell>
          <cell r="E25">
            <v>2</v>
          </cell>
          <cell r="F25" t="str">
            <v>01/12/2024</v>
          </cell>
          <cell r="G25" t="str">
            <v>Cum.kWh net</v>
          </cell>
          <cell r="H25">
            <v>243890</v>
          </cell>
          <cell r="I25" t="str">
            <v>kVARh del &amp; rec above 103%</v>
          </cell>
          <cell r="J25">
            <v>690</v>
          </cell>
          <cell r="K25" t="str">
            <v>kVARh del &amp; rec bet. 097% to 103%</v>
          </cell>
          <cell r="L25">
            <v>5906</v>
          </cell>
          <cell r="M25" t="str">
            <v>kVARh del &amp; rec below 097%</v>
          </cell>
          <cell r="N25">
            <v>998650</v>
          </cell>
          <cell r="O25">
            <v>0</v>
          </cell>
        </row>
        <row r="26">
          <cell r="A26">
            <v>4864840</v>
          </cell>
          <cell r="B26" t="str">
            <v>02/12/2024 12:31:43</v>
          </cell>
          <cell r="C26" t="str">
            <v>DTL60774</v>
          </cell>
          <cell r="D26" t="str">
            <v>M+</v>
          </cell>
          <cell r="E26">
            <v>2</v>
          </cell>
          <cell r="F26" t="str">
            <v>01/12/2024</v>
          </cell>
          <cell r="G26" t="str">
            <v>Cum.kWh net</v>
          </cell>
          <cell r="H26">
            <v>640721</v>
          </cell>
          <cell r="I26" t="str">
            <v>kVARh del &amp; rec above 103%</v>
          </cell>
          <cell r="J26">
            <v>4393</v>
          </cell>
          <cell r="K26" t="str">
            <v>kVARh del &amp; rec bet. 097% to 103%</v>
          </cell>
          <cell r="L26">
            <v>22438</v>
          </cell>
          <cell r="M26" t="str">
            <v>kVARh del &amp; rec below 097%</v>
          </cell>
          <cell r="N26">
            <v>977</v>
          </cell>
          <cell r="O26">
            <v>0</v>
          </cell>
        </row>
        <row r="27">
          <cell r="A27">
            <v>4864841</v>
          </cell>
          <cell r="B27" t="str">
            <v>02/12/2024 14:13:22</v>
          </cell>
          <cell r="C27" t="str">
            <v>DTL60774</v>
          </cell>
          <cell r="D27" t="str">
            <v>M+</v>
          </cell>
          <cell r="E27">
            <v>2</v>
          </cell>
          <cell r="F27" t="str">
            <v>01/12/2024</v>
          </cell>
          <cell r="G27" t="str">
            <v>Cum.kWh net</v>
          </cell>
          <cell r="H27">
            <v>62867</v>
          </cell>
          <cell r="I27" t="str">
            <v>kVARh del &amp; rec above 103%</v>
          </cell>
          <cell r="J27">
            <v>980164</v>
          </cell>
          <cell r="K27" t="str">
            <v>kVARh del &amp; rec bet. 097% to 103%</v>
          </cell>
          <cell r="L27">
            <v>940904</v>
          </cell>
          <cell r="M27" t="str">
            <v>kVARh del &amp; rec below 097%</v>
          </cell>
          <cell r="N27">
            <v>999309</v>
          </cell>
          <cell r="O27">
            <v>0</v>
          </cell>
        </row>
        <row r="28">
          <cell r="A28">
            <v>4864843</v>
          </cell>
          <cell r="B28" t="str">
            <v>02/12/2024 11:51:49</v>
          </cell>
          <cell r="C28" t="str">
            <v>DTL60774</v>
          </cell>
          <cell r="D28" t="str">
            <v>M+</v>
          </cell>
          <cell r="E28">
            <v>2</v>
          </cell>
          <cell r="F28" t="str">
            <v>01/12/2024</v>
          </cell>
          <cell r="G28" t="str">
            <v>Cum.kWh net</v>
          </cell>
          <cell r="H28">
            <v>536485</v>
          </cell>
          <cell r="I28" t="str">
            <v>kVARh del &amp; rec above 103%</v>
          </cell>
          <cell r="J28">
            <v>991025</v>
          </cell>
          <cell r="K28" t="str">
            <v>kVARh del &amp; rec bet. 097% to 103%</v>
          </cell>
          <cell r="L28">
            <v>2981</v>
          </cell>
          <cell r="M28" t="str">
            <v>kVARh del &amp; rec below 097%</v>
          </cell>
          <cell r="N28">
            <v>23944</v>
          </cell>
          <cell r="O28">
            <v>0</v>
          </cell>
        </row>
        <row r="29">
          <cell r="A29">
            <v>4864845</v>
          </cell>
          <cell r="B29" t="str">
            <v>02/12/2024 11:10:05</v>
          </cell>
          <cell r="C29" t="str">
            <v>DTL60774</v>
          </cell>
          <cell r="D29" t="str">
            <v>M+</v>
          </cell>
          <cell r="E29">
            <v>2</v>
          </cell>
          <cell r="F29" t="str">
            <v>01/12/2024</v>
          </cell>
          <cell r="G29" t="str">
            <v>Cum.kWh net</v>
          </cell>
          <cell r="H29">
            <v>114241</v>
          </cell>
          <cell r="I29" t="str">
            <v>kVARh del &amp; rec above 103%</v>
          </cell>
          <cell r="J29">
            <v>454</v>
          </cell>
          <cell r="K29" t="str">
            <v>kVARh del &amp; rec bet. 097% to 103%</v>
          </cell>
          <cell r="L29">
            <v>987901</v>
          </cell>
          <cell r="M29" t="str">
            <v>kVARh del &amp; rec below 097%</v>
          </cell>
          <cell r="N29">
            <v>1389</v>
          </cell>
          <cell r="O29">
            <v>0</v>
          </cell>
        </row>
        <row r="30">
          <cell r="A30">
            <v>4864846</v>
          </cell>
          <cell r="B30" t="str">
            <v>02/12/2024 14:33:55</v>
          </cell>
          <cell r="C30" t="str">
            <v>DTL60774</v>
          </cell>
          <cell r="D30" t="str">
            <v>M+</v>
          </cell>
          <cell r="E30">
            <v>2</v>
          </cell>
          <cell r="F30" t="str">
            <v>01/12/2024</v>
          </cell>
          <cell r="G30" t="str">
            <v>Cum.kWh net</v>
          </cell>
          <cell r="H30">
            <v>133931</v>
          </cell>
          <cell r="I30" t="str">
            <v>kVARh del &amp; rec above 103%</v>
          </cell>
          <cell r="J30">
            <v>999682</v>
          </cell>
          <cell r="K30" t="str">
            <v>kVARh del &amp; rec bet. 097% to 103%</v>
          </cell>
          <cell r="L30">
            <v>996597</v>
          </cell>
          <cell r="M30" t="str">
            <v>kVARh del &amp; rec below 097%</v>
          </cell>
          <cell r="N30">
            <v>998649</v>
          </cell>
          <cell r="O30">
            <v>0</v>
          </cell>
        </row>
        <row r="31">
          <cell r="A31">
            <v>4864847</v>
          </cell>
          <cell r="B31" t="str">
            <v>02/12/2024 11:44:59</v>
          </cell>
          <cell r="C31" t="str">
            <v>DTL60774</v>
          </cell>
          <cell r="D31" t="str">
            <v>M+</v>
          </cell>
          <cell r="E31">
            <v>2</v>
          </cell>
          <cell r="F31" t="str">
            <v>01/12/2024</v>
          </cell>
          <cell r="G31" t="str">
            <v>Cum.kWh net</v>
          </cell>
          <cell r="H31">
            <v>858509</v>
          </cell>
          <cell r="I31" t="str">
            <v>kVARh del &amp; rec above 103%</v>
          </cell>
          <cell r="J31">
            <v>3069</v>
          </cell>
          <cell r="K31" t="str">
            <v>kVARh del &amp; rec bet. 097% to 103%</v>
          </cell>
          <cell r="L31">
            <v>14275</v>
          </cell>
          <cell r="M31" t="str">
            <v>kVARh del &amp; rec below 097%</v>
          </cell>
          <cell r="N31">
            <v>528</v>
          </cell>
          <cell r="O31">
            <v>0</v>
          </cell>
        </row>
        <row r="32">
          <cell r="A32">
            <v>4864849</v>
          </cell>
          <cell r="B32" t="str">
            <v>03/12/2024 14:17:58</v>
          </cell>
          <cell r="C32" t="str">
            <v>DTL60774</v>
          </cell>
          <cell r="D32" t="str">
            <v>M+</v>
          </cell>
          <cell r="E32">
            <v>3</v>
          </cell>
          <cell r="F32" t="str">
            <v>01/12/2024</v>
          </cell>
          <cell r="G32" t="str">
            <v>Cum.kWh net</v>
          </cell>
          <cell r="H32">
            <v>114154</v>
          </cell>
          <cell r="I32" t="str">
            <v>kVARh del &amp; rec above 103%</v>
          </cell>
          <cell r="J32">
            <v>997064</v>
          </cell>
          <cell r="K32" t="str">
            <v>kVARh del &amp; rec bet. 097% to 103%</v>
          </cell>
          <cell r="L32">
            <v>990497</v>
          </cell>
          <cell r="M32" t="str">
            <v>kVARh del &amp; rec below 097%</v>
          </cell>
          <cell r="N32">
            <v>999447</v>
          </cell>
          <cell r="O32">
            <v>0</v>
          </cell>
        </row>
        <row r="33">
          <cell r="A33">
            <v>4864850</v>
          </cell>
          <cell r="B33" t="str">
            <v>02/12/2024 11:39:18</v>
          </cell>
          <cell r="C33" t="str">
            <v>DTL M+</v>
          </cell>
          <cell r="D33" t="str">
            <v>M+</v>
          </cell>
          <cell r="E33">
            <v>2</v>
          </cell>
          <cell r="F33" t="str">
            <v>01/12/2024</v>
          </cell>
          <cell r="G33" t="str">
            <v>Cum.kWh net</v>
          </cell>
          <cell r="H33">
            <v>129121</v>
          </cell>
          <cell r="I33" t="str">
            <v>kVARh del &amp; rec above 103%</v>
          </cell>
          <cell r="J33">
            <v>674</v>
          </cell>
          <cell r="K33" t="str">
            <v>kVARh del &amp; rec bet. 097% to 103%</v>
          </cell>
          <cell r="L33">
            <v>12145</v>
          </cell>
          <cell r="M33" t="str">
            <v>kVARh del &amp; rec below 097%</v>
          </cell>
          <cell r="N33">
            <v>13582</v>
          </cell>
          <cell r="O33">
            <v>0</v>
          </cell>
        </row>
        <row r="34">
          <cell r="A34">
            <v>4864851</v>
          </cell>
          <cell r="B34" t="str">
            <v>02/12/2024 14:31:16</v>
          </cell>
          <cell r="C34" t="str">
            <v>DTL60774</v>
          </cell>
          <cell r="D34" t="str">
            <v>M+</v>
          </cell>
          <cell r="E34">
            <v>2</v>
          </cell>
          <cell r="F34" t="str">
            <v>01/12/2024</v>
          </cell>
          <cell r="G34" t="str">
            <v>Cum.kWh net</v>
          </cell>
          <cell r="H34">
            <v>3867</v>
          </cell>
          <cell r="I34" t="str">
            <v>kVARh del &amp; rec above 103%</v>
          </cell>
          <cell r="J34">
            <v>999245</v>
          </cell>
          <cell r="K34" t="str">
            <v>kVARh del &amp; rec bet. 097% to 103%</v>
          </cell>
          <cell r="L34">
            <v>999375</v>
          </cell>
          <cell r="M34" t="str">
            <v>kVARh del &amp; rec below 097%</v>
          </cell>
          <cell r="N34">
            <v>12</v>
          </cell>
          <cell r="O34">
            <v>0</v>
          </cell>
        </row>
        <row r="35">
          <cell r="A35">
            <v>4864854</v>
          </cell>
          <cell r="B35" t="str">
            <v>02/12/2024 13:47:42</v>
          </cell>
          <cell r="C35" t="str">
            <v>DTL60774</v>
          </cell>
          <cell r="D35" t="str">
            <v>M+</v>
          </cell>
          <cell r="E35">
            <v>2</v>
          </cell>
          <cell r="F35" t="str">
            <v>01/12/2024</v>
          </cell>
          <cell r="G35" t="str">
            <v>Cum.kWh net</v>
          </cell>
          <cell r="H35">
            <v>645366</v>
          </cell>
          <cell r="I35" t="str">
            <v>kVARh del &amp; rec above 103%</v>
          </cell>
          <cell r="J35">
            <v>998824</v>
          </cell>
          <cell r="K35" t="str">
            <v>kVARh del &amp; rec bet. 097% to 103%</v>
          </cell>
          <cell r="L35">
            <v>995128</v>
          </cell>
          <cell r="M35" t="str">
            <v>kVARh del &amp; rec below 097%</v>
          </cell>
          <cell r="N35">
            <v>8956</v>
          </cell>
          <cell r="O35">
            <v>0</v>
          </cell>
        </row>
        <row r="36">
          <cell r="A36">
            <v>4864859</v>
          </cell>
          <cell r="B36" t="str">
            <v>04/12/2024 10:09:55</v>
          </cell>
          <cell r="C36" t="str">
            <v>DTL</v>
          </cell>
          <cell r="D36" t="str">
            <v>M+</v>
          </cell>
          <cell r="E36">
            <v>4</v>
          </cell>
          <cell r="F36" t="str">
            <v>01/12/2024</v>
          </cell>
          <cell r="G36" t="str">
            <v>Cum.kWh net</v>
          </cell>
          <cell r="H36">
            <v>72134</v>
          </cell>
          <cell r="I36" t="str">
            <v>kVARh del &amp; rec above 103%</v>
          </cell>
          <cell r="J36">
            <v>992465</v>
          </cell>
          <cell r="K36" t="str">
            <v>kVARh del &amp; rec bet. 097% to 103%</v>
          </cell>
          <cell r="L36">
            <v>993751</v>
          </cell>
          <cell r="M36" t="str">
            <v>kVARh del &amp; rec below 097%</v>
          </cell>
          <cell r="N36">
            <v>999403</v>
          </cell>
          <cell r="O36">
            <v>0</v>
          </cell>
        </row>
        <row r="37">
          <cell r="A37">
            <v>4864860</v>
          </cell>
          <cell r="B37" t="str">
            <v>02/12/2024 14:13:47</v>
          </cell>
          <cell r="C37" t="str">
            <v>DTL60774</v>
          </cell>
          <cell r="D37" t="str">
            <v>M+</v>
          </cell>
          <cell r="E37">
            <v>2</v>
          </cell>
          <cell r="F37" t="str">
            <v>01/12/2024</v>
          </cell>
          <cell r="G37" t="str">
            <v>Cum.kWh net</v>
          </cell>
          <cell r="H37">
            <v>734610</v>
          </cell>
          <cell r="I37" t="str">
            <v>kVARh del &amp; rec above 103%</v>
          </cell>
          <cell r="J37">
            <v>11495</v>
          </cell>
          <cell r="K37" t="str">
            <v>kVARh del &amp; rec bet. 097% to 103%</v>
          </cell>
          <cell r="L37">
            <v>155310</v>
          </cell>
          <cell r="M37" t="str">
            <v>kVARh del &amp; rec below 097%</v>
          </cell>
          <cell r="N37">
            <v>33725</v>
          </cell>
          <cell r="O37">
            <v>0</v>
          </cell>
        </row>
        <row r="38">
          <cell r="A38">
            <v>4864861</v>
          </cell>
          <cell r="B38" t="str">
            <v>02/12/2024 11:10:01</v>
          </cell>
          <cell r="C38" t="str">
            <v>DTL60774</v>
          </cell>
          <cell r="D38" t="str">
            <v>M+</v>
          </cell>
          <cell r="E38">
            <v>2</v>
          </cell>
          <cell r="F38" t="str">
            <v>01/12/2024</v>
          </cell>
          <cell r="G38" t="str">
            <v>Cum.kWh net</v>
          </cell>
          <cell r="H38">
            <v>4495</v>
          </cell>
          <cell r="I38" t="str">
            <v>kVARh del &amp; rec above 103%</v>
          </cell>
          <cell r="J38">
            <v>999956</v>
          </cell>
          <cell r="K38" t="str">
            <v>kVARh del &amp; rec bet. 097% to 103%</v>
          </cell>
          <cell r="L38">
            <v>999879</v>
          </cell>
          <cell r="M38" t="str">
            <v>kVARh del &amp; rec below 097%</v>
          </cell>
          <cell r="N38">
            <v>999999</v>
          </cell>
          <cell r="O38">
            <v>0</v>
          </cell>
        </row>
        <row r="39">
          <cell r="A39">
            <v>4864863</v>
          </cell>
          <cell r="B39" t="str">
            <v>02/12/2024 12:17:22</v>
          </cell>
          <cell r="C39" t="str">
            <v>DTL60774</v>
          </cell>
          <cell r="D39" t="str">
            <v>M+</v>
          </cell>
          <cell r="E39">
            <v>2</v>
          </cell>
          <cell r="F39" t="str">
            <v>01/12/2024</v>
          </cell>
          <cell r="G39" t="str">
            <v>Cum.kWh net</v>
          </cell>
          <cell r="H39">
            <v>271490</v>
          </cell>
          <cell r="I39" t="str">
            <v>kVARh del &amp; rec above 103%</v>
          </cell>
          <cell r="J39">
            <v>996587</v>
          </cell>
          <cell r="K39" t="str">
            <v>kVARh del &amp; rec bet. 097% to 103%</v>
          </cell>
          <cell r="L39">
            <v>997534</v>
          </cell>
          <cell r="M39" t="str">
            <v>kVARh del &amp; rec below 097%</v>
          </cell>
          <cell r="N39">
            <v>997362</v>
          </cell>
          <cell r="O39">
            <v>0</v>
          </cell>
        </row>
        <row r="40">
          <cell r="A40">
            <v>4864865</v>
          </cell>
          <cell r="B40" t="str">
            <v>02/12/2024 16:19:26</v>
          </cell>
          <cell r="C40" t="str">
            <v>DTL60774</v>
          </cell>
          <cell r="D40" t="str">
            <v>M+</v>
          </cell>
          <cell r="E40">
            <v>2</v>
          </cell>
          <cell r="F40" t="str">
            <v>01/12/2024</v>
          </cell>
          <cell r="G40" t="str">
            <v>Cum.kWh net</v>
          </cell>
          <cell r="H40">
            <v>924257</v>
          </cell>
          <cell r="I40" t="str">
            <v>kVARh del &amp; rec above 103%</v>
          </cell>
          <cell r="J40">
            <v>999886</v>
          </cell>
          <cell r="K40" t="str">
            <v>kVARh del &amp; rec bet. 097% to 103%</v>
          </cell>
          <cell r="L40">
            <v>996794</v>
          </cell>
          <cell r="M40" t="str">
            <v>kVARh del &amp; rec below 097%</v>
          </cell>
          <cell r="N40">
            <v>999835</v>
          </cell>
          <cell r="O40">
            <v>0</v>
          </cell>
        </row>
        <row r="41">
          <cell r="A41">
            <v>4864867</v>
          </cell>
          <cell r="B41" t="str">
            <v>03/12/2024 14:52:21</v>
          </cell>
          <cell r="C41" t="str">
            <v>DTL</v>
          </cell>
          <cell r="D41" t="str">
            <v>M+</v>
          </cell>
          <cell r="E41">
            <v>3</v>
          </cell>
          <cell r="F41" t="str">
            <v>01/12/2024</v>
          </cell>
          <cell r="G41" t="str">
            <v>Cum.kWh net</v>
          </cell>
          <cell r="H41">
            <v>791692</v>
          </cell>
          <cell r="I41" t="str">
            <v>kVARh del &amp; rec above 103%</v>
          </cell>
          <cell r="J41">
            <v>280</v>
          </cell>
          <cell r="K41" t="str">
            <v>kVARh del &amp; rec bet. 097% to 103%</v>
          </cell>
          <cell r="L41">
            <v>989898</v>
          </cell>
          <cell r="M41" t="str">
            <v>kVARh del &amp; rec below 097%</v>
          </cell>
          <cell r="N41">
            <v>999459</v>
          </cell>
          <cell r="O41">
            <v>0</v>
          </cell>
        </row>
        <row r="42">
          <cell r="A42">
            <v>4864870</v>
          </cell>
          <cell r="B42" t="str">
            <v>02/12/2024 14:40:53</v>
          </cell>
          <cell r="C42" t="str">
            <v>DTL60774</v>
          </cell>
          <cell r="D42" t="str">
            <v>M+</v>
          </cell>
          <cell r="E42">
            <v>2</v>
          </cell>
          <cell r="F42" t="str">
            <v>01/12/2024</v>
          </cell>
          <cell r="G42" t="str">
            <v>Cum.kWh net</v>
          </cell>
          <cell r="H42">
            <v>406776</v>
          </cell>
          <cell r="I42" t="str">
            <v>kVARh del &amp; rec above 103%</v>
          </cell>
          <cell r="J42">
            <v>997633</v>
          </cell>
          <cell r="K42" t="str">
            <v>kVARh del &amp; rec bet. 097% to 103%</v>
          </cell>
          <cell r="L42">
            <v>996432</v>
          </cell>
          <cell r="M42" t="str">
            <v>kVARh del &amp; rec below 097%</v>
          </cell>
          <cell r="N42">
            <v>1243</v>
          </cell>
          <cell r="O42">
            <v>0</v>
          </cell>
        </row>
        <row r="43">
          <cell r="A43">
            <v>4864871</v>
          </cell>
          <cell r="B43" t="str">
            <v>04/12/2024 10:16:10</v>
          </cell>
          <cell r="C43" t="str">
            <v>DTL60774</v>
          </cell>
          <cell r="D43" t="str">
            <v>M+</v>
          </cell>
          <cell r="E43">
            <v>4</v>
          </cell>
          <cell r="F43" t="str">
            <v>01/12/2024</v>
          </cell>
          <cell r="G43" t="str">
            <v>Cum.kWh net</v>
          </cell>
          <cell r="H43">
            <v>5047</v>
          </cell>
          <cell r="I43" t="str">
            <v>kVARh del &amp; rec above 103%</v>
          </cell>
          <cell r="J43">
            <v>1224</v>
          </cell>
          <cell r="K43" t="str">
            <v>kVARh del &amp; rec bet. 097% to 103%</v>
          </cell>
          <cell r="L43">
            <v>5977</v>
          </cell>
          <cell r="M43" t="str">
            <v>kVARh del &amp; rec below 097%</v>
          </cell>
          <cell r="N43">
            <v>472</v>
          </cell>
          <cell r="O43">
            <v>0</v>
          </cell>
        </row>
        <row r="44">
          <cell r="A44">
            <v>4864872</v>
          </cell>
          <cell r="B44" t="str">
            <v>02/12/2024 10:37:54</v>
          </cell>
          <cell r="C44" t="str">
            <v>DTL60774</v>
          </cell>
          <cell r="D44" t="str">
            <v>M+</v>
          </cell>
          <cell r="E44">
            <v>2</v>
          </cell>
          <cell r="F44" t="str">
            <v>01/12/2024</v>
          </cell>
          <cell r="G44" t="str">
            <v>Cum.kWh net</v>
          </cell>
          <cell r="H44">
            <v>235601</v>
          </cell>
          <cell r="I44" t="str">
            <v>kVARh del &amp; rec above 103%</v>
          </cell>
          <cell r="J44">
            <v>993446</v>
          </cell>
          <cell r="K44" t="str">
            <v>kVARh del &amp; rec bet. 097% to 103%</v>
          </cell>
          <cell r="L44">
            <v>992501</v>
          </cell>
          <cell r="M44" t="str">
            <v>kVARh del &amp; rec below 097%</v>
          </cell>
          <cell r="N44">
            <v>999118</v>
          </cell>
          <cell r="O44">
            <v>0</v>
          </cell>
        </row>
        <row r="45">
          <cell r="A45">
            <v>4864877</v>
          </cell>
          <cell r="B45" t="str">
            <v>02/12/2024 14:15:36</v>
          </cell>
          <cell r="C45" t="str">
            <v>DTL60774</v>
          </cell>
          <cell r="D45" t="str">
            <v>M+</v>
          </cell>
          <cell r="E45">
            <v>2</v>
          </cell>
          <cell r="F45" t="str">
            <v>01/12/2024</v>
          </cell>
          <cell r="G45" t="str">
            <v>Cum.kWh net</v>
          </cell>
          <cell r="H45">
            <v>167470</v>
          </cell>
          <cell r="I45" t="str">
            <v>kVARh del &amp; rec above 103%</v>
          </cell>
          <cell r="J45">
            <v>993169</v>
          </cell>
          <cell r="K45" t="str">
            <v>kVARh del &amp; rec bet. 097% to 103%</v>
          </cell>
          <cell r="L45">
            <v>985508</v>
          </cell>
          <cell r="M45" t="str">
            <v>kVARh del &amp; rec below 097%</v>
          </cell>
          <cell r="N45">
            <v>3344</v>
          </cell>
          <cell r="O45">
            <v>0</v>
          </cell>
        </row>
        <row r="46">
          <cell r="A46">
            <v>4864880</v>
          </cell>
          <cell r="B46" t="str">
            <v>02/12/2024 14:07:39</v>
          </cell>
          <cell r="C46" t="str">
            <v>DTL60774</v>
          </cell>
          <cell r="D46" t="str">
            <v>M+</v>
          </cell>
          <cell r="E46">
            <v>2</v>
          </cell>
          <cell r="F46" t="str">
            <v>01/12/2024</v>
          </cell>
          <cell r="G46" t="str">
            <v>Cum.kWh net</v>
          </cell>
          <cell r="H46">
            <v>446260</v>
          </cell>
          <cell r="I46" t="str">
            <v>kVARh del &amp; rec above 103%</v>
          </cell>
          <cell r="J46">
            <v>1933</v>
          </cell>
          <cell r="K46" t="str">
            <v>kVARh del &amp; rec bet. 097% to 103%</v>
          </cell>
          <cell r="L46">
            <v>59559</v>
          </cell>
          <cell r="M46" t="str">
            <v>kVARh del &amp; rec below 097%</v>
          </cell>
          <cell r="N46">
            <v>19436</v>
          </cell>
          <cell r="O46">
            <v>0</v>
          </cell>
        </row>
        <row r="47">
          <cell r="A47">
            <v>4864882</v>
          </cell>
          <cell r="B47" t="str">
            <v>02/12/2024 13:41:43</v>
          </cell>
          <cell r="C47" t="str">
            <v>DTL60774</v>
          </cell>
          <cell r="D47" t="str">
            <v>M+</v>
          </cell>
          <cell r="E47">
            <v>2</v>
          </cell>
          <cell r="F47" t="str">
            <v>01/12/2024</v>
          </cell>
          <cell r="G47" t="str">
            <v>Cum.kWh net</v>
          </cell>
          <cell r="H47">
            <v>791580</v>
          </cell>
          <cell r="I47" t="str">
            <v>kVARh del &amp; rec above 103%</v>
          </cell>
          <cell r="J47">
            <v>7374</v>
          </cell>
          <cell r="K47" t="str">
            <v>kVARh del &amp; rec bet. 097% to 103%</v>
          </cell>
          <cell r="L47">
            <v>80869</v>
          </cell>
          <cell r="M47" t="str">
            <v>kVARh del &amp; rec below 097%</v>
          </cell>
          <cell r="N47">
            <v>7285</v>
          </cell>
          <cell r="O47">
            <v>0</v>
          </cell>
        </row>
        <row r="48">
          <cell r="A48">
            <v>4864883</v>
          </cell>
          <cell r="B48" t="str">
            <v>03/12/2024 14:24:09</v>
          </cell>
          <cell r="C48" t="str">
            <v>DTL60774</v>
          </cell>
          <cell r="D48" t="str">
            <v>M+</v>
          </cell>
          <cell r="E48">
            <v>3</v>
          </cell>
          <cell r="F48" t="str">
            <v>01/12/2024</v>
          </cell>
          <cell r="G48" t="str">
            <v>Cum.kWh net</v>
          </cell>
          <cell r="H48">
            <v>60031</v>
          </cell>
          <cell r="I48" t="str">
            <v>kVARh del &amp; rec above 103%</v>
          </cell>
          <cell r="J48">
            <v>360</v>
          </cell>
          <cell r="K48" t="str">
            <v>kVARh del &amp; rec bet. 097% to 103%</v>
          </cell>
          <cell r="L48">
            <v>45668</v>
          </cell>
          <cell r="M48" t="str">
            <v>kVARh del &amp; rec below 097%</v>
          </cell>
          <cell r="N48">
            <v>15923</v>
          </cell>
          <cell r="O48">
            <v>0</v>
          </cell>
        </row>
        <row r="49">
          <cell r="A49">
            <v>4864884</v>
          </cell>
          <cell r="B49" t="str">
            <v>02/12/2024 08:25:42</v>
          </cell>
          <cell r="C49" t="str">
            <v>DTL60774</v>
          </cell>
          <cell r="D49" t="str">
            <v>M+</v>
          </cell>
          <cell r="E49">
            <v>2</v>
          </cell>
          <cell r="F49" t="str">
            <v>01/12/2024</v>
          </cell>
          <cell r="G49" t="str">
            <v>Cum.kWh net</v>
          </cell>
          <cell r="H49">
            <v>807078</v>
          </cell>
          <cell r="I49" t="str">
            <v>kVARh del &amp; rec above 103%</v>
          </cell>
          <cell r="J49">
            <v>995113</v>
          </cell>
          <cell r="K49" t="str">
            <v>kVARh del &amp; rec bet. 097% to 103%</v>
          </cell>
          <cell r="L49">
            <v>962277</v>
          </cell>
          <cell r="M49" t="str">
            <v>kVARh del &amp; rec below 097%</v>
          </cell>
          <cell r="N49">
            <v>994087</v>
          </cell>
          <cell r="O49">
            <v>0</v>
          </cell>
        </row>
        <row r="50">
          <cell r="A50">
            <v>4864885</v>
          </cell>
          <cell r="B50" t="str">
            <v>02/12/2024 14:37:53</v>
          </cell>
          <cell r="C50" t="str">
            <v>DTL60774</v>
          </cell>
          <cell r="D50" t="str">
            <v>M+</v>
          </cell>
          <cell r="E50">
            <v>2</v>
          </cell>
          <cell r="F50" t="str">
            <v>01/12/2024</v>
          </cell>
          <cell r="G50" t="str">
            <v>Cum.kWh net</v>
          </cell>
          <cell r="H50">
            <v>98594</v>
          </cell>
          <cell r="I50" t="str">
            <v>kVARh del &amp; rec above 103%</v>
          </cell>
          <cell r="J50">
            <v>989536</v>
          </cell>
          <cell r="K50" t="str">
            <v>kVARh del &amp; rec bet. 097% to 103%</v>
          </cell>
          <cell r="L50">
            <v>980919</v>
          </cell>
          <cell r="M50" t="str">
            <v>kVARh del &amp; rec below 097%</v>
          </cell>
          <cell r="N50">
            <v>618</v>
          </cell>
          <cell r="O50">
            <v>0</v>
          </cell>
        </row>
        <row r="51">
          <cell r="A51">
            <v>4864887</v>
          </cell>
          <cell r="B51" t="str">
            <v>03/12/2024 14:57:42</v>
          </cell>
          <cell r="C51" t="str">
            <v>DTL60774</v>
          </cell>
          <cell r="D51" t="str">
            <v>M+</v>
          </cell>
          <cell r="E51">
            <v>3</v>
          </cell>
          <cell r="F51" t="str">
            <v>01/12/2024</v>
          </cell>
          <cell r="G51" t="str">
            <v>Cum.kWh net</v>
          </cell>
          <cell r="H51">
            <v>224110</v>
          </cell>
          <cell r="I51" t="str">
            <v>kVARh del &amp; rec above 103%</v>
          </cell>
          <cell r="J51">
            <v>998353</v>
          </cell>
          <cell r="K51" t="str">
            <v>kVARh del &amp; rec bet. 097% to 103%</v>
          </cell>
          <cell r="L51">
            <v>983084</v>
          </cell>
          <cell r="M51" t="str">
            <v>kVARh del &amp; rec below 097%</v>
          </cell>
          <cell r="N51">
            <v>995123</v>
          </cell>
          <cell r="O51">
            <v>0</v>
          </cell>
        </row>
        <row r="52">
          <cell r="A52">
            <v>4864889</v>
          </cell>
          <cell r="B52" t="str">
            <v>04/12/2024 10:04:25</v>
          </cell>
          <cell r="C52" t="str">
            <v>DTL60774</v>
          </cell>
          <cell r="D52" t="str">
            <v>M+</v>
          </cell>
          <cell r="E52">
            <v>4</v>
          </cell>
          <cell r="F52" t="str">
            <v>01/12/2024</v>
          </cell>
          <cell r="G52" t="str">
            <v>Cum.kWh net</v>
          </cell>
          <cell r="H52">
            <v>175685</v>
          </cell>
          <cell r="I52" t="str">
            <v>kVARh del &amp; rec above 103%</v>
          </cell>
          <cell r="J52">
            <v>993082</v>
          </cell>
          <cell r="K52" t="str">
            <v>kVARh del &amp; rec bet. 097% to 103%</v>
          </cell>
          <cell r="L52">
            <v>970947</v>
          </cell>
          <cell r="M52" t="str">
            <v>kVARh del &amp; rec below 097%</v>
          </cell>
          <cell r="N52">
            <v>993986</v>
          </cell>
          <cell r="O52">
            <v>0</v>
          </cell>
        </row>
        <row r="53">
          <cell r="A53">
            <v>4864891</v>
          </cell>
          <cell r="B53" t="str">
            <v>02/12/2024 10:23:24</v>
          </cell>
          <cell r="C53" t="str">
            <v>DTL60774</v>
          </cell>
          <cell r="D53" t="str">
            <v>M+</v>
          </cell>
          <cell r="E53">
            <v>2</v>
          </cell>
          <cell r="F53" t="str">
            <v>01/12/2024</v>
          </cell>
          <cell r="G53" t="str">
            <v>Cum.kWh net</v>
          </cell>
          <cell r="H53">
            <v>626631</v>
          </cell>
          <cell r="I53" t="str">
            <v>kVARh del &amp; rec above 103%</v>
          </cell>
          <cell r="J53">
            <v>998510</v>
          </cell>
          <cell r="K53" t="str">
            <v>kVARh del &amp; rec bet. 097% to 103%</v>
          </cell>
          <cell r="L53">
            <v>961677</v>
          </cell>
          <cell r="M53" t="str">
            <v>kVARh del &amp; rec below 097%</v>
          </cell>
          <cell r="N53">
            <v>993039</v>
          </cell>
          <cell r="O53">
            <v>0</v>
          </cell>
        </row>
        <row r="54">
          <cell r="A54">
            <v>4864892</v>
          </cell>
          <cell r="B54" t="str">
            <v>02/12/2024 08:50:17</v>
          </cell>
          <cell r="C54" t="str">
            <v>DTL60774</v>
          </cell>
          <cell r="D54" t="str">
            <v>M+</v>
          </cell>
          <cell r="E54">
            <v>2</v>
          </cell>
          <cell r="F54" t="str">
            <v>01/12/2024</v>
          </cell>
          <cell r="G54" t="str">
            <v>Cum.kWh net</v>
          </cell>
          <cell r="H54">
            <v>817175</v>
          </cell>
          <cell r="I54" t="str">
            <v>kVARh del &amp; rec above 103%</v>
          </cell>
          <cell r="J54">
            <v>21118</v>
          </cell>
          <cell r="K54" t="str">
            <v>kVARh del &amp; rec bet. 097% to 103%</v>
          </cell>
          <cell r="L54">
            <v>39383</v>
          </cell>
          <cell r="M54" t="str">
            <v>kVARh del &amp; rec below 097%</v>
          </cell>
          <cell r="N54">
            <v>2929</v>
          </cell>
          <cell r="O54">
            <v>0</v>
          </cell>
        </row>
        <row r="55">
          <cell r="A55">
            <v>4864894</v>
          </cell>
          <cell r="B55" t="str">
            <v>02/12/2024 14:13:19</v>
          </cell>
          <cell r="C55" t="str">
            <v>DTL</v>
          </cell>
          <cell r="D55" t="str">
            <v>M+</v>
          </cell>
          <cell r="E55">
            <v>2</v>
          </cell>
          <cell r="F55" t="str">
            <v>01/12/2024</v>
          </cell>
          <cell r="G55" t="str">
            <v>Cum.kWh net</v>
          </cell>
          <cell r="H55">
            <v>203651</v>
          </cell>
          <cell r="I55" t="str">
            <v>kVARh del &amp; rec above 103%</v>
          </cell>
          <cell r="J55">
            <v>999308</v>
          </cell>
          <cell r="K55" t="str">
            <v>kVARh del &amp; rec bet. 097% to 103%</v>
          </cell>
          <cell r="L55">
            <v>997872</v>
          </cell>
          <cell r="M55" t="str">
            <v>kVARh del &amp; rec below 097%</v>
          </cell>
          <cell r="N55">
            <v>1541</v>
          </cell>
          <cell r="O55">
            <v>0</v>
          </cell>
        </row>
        <row r="56">
          <cell r="A56">
            <v>4864895</v>
          </cell>
          <cell r="B56" t="str">
            <v>04/12/2024 10:23:28</v>
          </cell>
          <cell r="C56" t="str">
            <v>DTL60774</v>
          </cell>
          <cell r="D56" t="str">
            <v>M+</v>
          </cell>
          <cell r="E56">
            <v>4</v>
          </cell>
          <cell r="F56" t="str">
            <v>01/12/2024</v>
          </cell>
          <cell r="G56" t="str">
            <v>Cum.kWh net</v>
          </cell>
          <cell r="H56">
            <v>186398</v>
          </cell>
          <cell r="I56" t="str">
            <v>kVARh del &amp; rec above 103%</v>
          </cell>
          <cell r="J56">
            <v>994325</v>
          </cell>
          <cell r="K56" t="str">
            <v>kVARh del &amp; rec bet. 097% to 103%</v>
          </cell>
          <cell r="L56">
            <v>16304</v>
          </cell>
          <cell r="M56" t="str">
            <v>kVARh del &amp; rec below 097%</v>
          </cell>
          <cell r="N56">
            <v>6971</v>
          </cell>
          <cell r="O56">
            <v>0</v>
          </cell>
        </row>
        <row r="57">
          <cell r="A57">
            <v>4864897</v>
          </cell>
          <cell r="B57" t="str">
            <v>03/12/2024 14:15:05</v>
          </cell>
          <cell r="C57" t="str">
            <v>DTL60774</v>
          </cell>
          <cell r="D57" t="str">
            <v>M+</v>
          </cell>
          <cell r="E57">
            <v>3</v>
          </cell>
          <cell r="F57" t="str">
            <v>01/12/2024</v>
          </cell>
          <cell r="G57" t="str">
            <v>Cum.kWh net</v>
          </cell>
          <cell r="H57">
            <v>205525</v>
          </cell>
          <cell r="I57" t="str">
            <v>kVARh del &amp; rec above 103%</v>
          </cell>
          <cell r="J57">
            <v>981819</v>
          </cell>
          <cell r="K57" t="str">
            <v>kVARh del &amp; rec bet. 097% to 103%</v>
          </cell>
          <cell r="L57">
            <v>982315</v>
          </cell>
          <cell r="M57" t="str">
            <v>kVARh del &amp; rec below 097%</v>
          </cell>
          <cell r="N57">
            <v>605</v>
          </cell>
          <cell r="O57">
            <v>0</v>
          </cell>
        </row>
        <row r="58">
          <cell r="A58">
            <v>4864900</v>
          </cell>
          <cell r="B58" t="str">
            <v>02/12/2024 16:27:10</v>
          </cell>
          <cell r="C58" t="str">
            <v>DTL60774</v>
          </cell>
          <cell r="D58" t="str">
            <v>M+</v>
          </cell>
          <cell r="E58">
            <v>2</v>
          </cell>
          <cell r="F58" t="str">
            <v>01/12/2024</v>
          </cell>
          <cell r="G58" t="str">
            <v>Cum.kWh net</v>
          </cell>
          <cell r="H58">
            <v>869975</v>
          </cell>
          <cell r="I58" t="str">
            <v>kVARh del &amp; rec above 103%</v>
          </cell>
          <cell r="J58">
            <v>532</v>
          </cell>
          <cell r="K58" t="str">
            <v>kVARh del &amp; rec bet. 097% to 103%</v>
          </cell>
          <cell r="L58">
            <v>5262</v>
          </cell>
          <cell r="M58" t="str">
            <v>kVARh del &amp; rec below 097%</v>
          </cell>
          <cell r="N58">
            <v>526</v>
          </cell>
          <cell r="O58">
            <v>0</v>
          </cell>
        </row>
        <row r="59">
          <cell r="A59">
            <v>4864901</v>
          </cell>
          <cell r="B59" t="str">
            <v>02/12/2024 13:52:12</v>
          </cell>
          <cell r="C59" t="str">
            <v>DTL60774</v>
          </cell>
          <cell r="D59" t="str">
            <v>M+</v>
          </cell>
          <cell r="E59">
            <v>2</v>
          </cell>
          <cell r="F59" t="str">
            <v>01/12/2024</v>
          </cell>
          <cell r="G59" t="str">
            <v>Cum.kWh net</v>
          </cell>
          <cell r="H59">
            <v>259229</v>
          </cell>
          <cell r="I59" t="str">
            <v>kVARh del &amp; rec above 103%</v>
          </cell>
          <cell r="J59">
            <v>986304</v>
          </cell>
          <cell r="K59" t="str">
            <v>kVARh del &amp; rec bet. 097% to 103%</v>
          </cell>
          <cell r="L59">
            <v>2830</v>
          </cell>
          <cell r="M59" t="str">
            <v>kVARh del &amp; rec below 097%</v>
          </cell>
          <cell r="N59">
            <v>1644</v>
          </cell>
          <cell r="O59">
            <v>0</v>
          </cell>
        </row>
        <row r="60">
          <cell r="A60">
            <v>4864903</v>
          </cell>
          <cell r="B60" t="str">
            <v>02/12/2024 10:18:34</v>
          </cell>
          <cell r="C60" t="str">
            <v>DTL60774</v>
          </cell>
          <cell r="D60" t="str">
            <v>M+</v>
          </cell>
          <cell r="E60">
            <v>2</v>
          </cell>
          <cell r="F60" t="str">
            <v>01/12/2024</v>
          </cell>
          <cell r="G60" t="str">
            <v>Cum.kWh net</v>
          </cell>
          <cell r="H60">
            <v>929085</v>
          </cell>
          <cell r="I60" t="str">
            <v>kVARh del &amp; rec above 103%</v>
          </cell>
          <cell r="J60">
            <v>56327</v>
          </cell>
          <cell r="K60" t="str">
            <v>kVARh del &amp; rec bet. 097% to 103%</v>
          </cell>
          <cell r="L60">
            <v>10962</v>
          </cell>
          <cell r="M60" t="str">
            <v>kVARh del &amp; rec below 097%</v>
          </cell>
          <cell r="N60">
            <v>801</v>
          </cell>
          <cell r="O60">
            <v>0</v>
          </cell>
        </row>
        <row r="61">
          <cell r="A61">
            <v>4864904</v>
          </cell>
          <cell r="B61" t="str">
            <v>02/12/2024 11:39:26</v>
          </cell>
          <cell r="C61" t="str">
            <v>DTL60774</v>
          </cell>
          <cell r="D61" t="str">
            <v>M+</v>
          </cell>
          <cell r="E61">
            <v>2</v>
          </cell>
          <cell r="F61" t="str">
            <v>01/12/2024</v>
          </cell>
          <cell r="G61" t="str">
            <v>Cum.kWh net</v>
          </cell>
          <cell r="H61">
            <v>781696</v>
          </cell>
          <cell r="I61" t="str">
            <v>kVARh del &amp; rec above 103%</v>
          </cell>
          <cell r="J61">
            <v>7209</v>
          </cell>
          <cell r="K61" t="str">
            <v>kVARh del &amp; rec bet. 097% to 103%</v>
          </cell>
          <cell r="L61">
            <v>974230</v>
          </cell>
          <cell r="M61" t="str">
            <v>kVARh del &amp; rec below 097%</v>
          </cell>
          <cell r="N61">
            <v>998063</v>
          </cell>
          <cell r="O61">
            <v>0</v>
          </cell>
        </row>
        <row r="62">
          <cell r="A62">
            <v>4864905</v>
          </cell>
          <cell r="B62" t="str">
            <v>02/12/2024 11:30:23</v>
          </cell>
          <cell r="C62" t="str">
            <v>DTL60774</v>
          </cell>
          <cell r="D62" t="str">
            <v>M+</v>
          </cell>
          <cell r="E62">
            <v>2</v>
          </cell>
          <cell r="F62" t="str">
            <v>01/12/2024</v>
          </cell>
          <cell r="G62" t="str">
            <v>Cum.kWh net</v>
          </cell>
          <cell r="H62">
            <v>844719</v>
          </cell>
          <cell r="I62" t="str">
            <v>kVARh del &amp; rec above 103%</v>
          </cell>
          <cell r="J62">
            <v>547</v>
          </cell>
          <cell r="K62" t="str">
            <v>kVARh del &amp; rec bet. 097% to 103%</v>
          </cell>
          <cell r="L62">
            <v>4928</v>
          </cell>
          <cell r="M62" t="str">
            <v>kVARh del &amp; rec below 097%</v>
          </cell>
          <cell r="N62">
            <v>4445</v>
          </cell>
          <cell r="O62">
            <v>0</v>
          </cell>
        </row>
        <row r="63">
          <cell r="A63">
            <v>4864906</v>
          </cell>
          <cell r="B63" t="str">
            <v>02/12/2024 12:36:51</v>
          </cell>
          <cell r="C63" t="str">
            <v>DTL60774</v>
          </cell>
          <cell r="D63" t="str">
            <v>M+</v>
          </cell>
          <cell r="E63">
            <v>2</v>
          </cell>
          <cell r="F63" t="str">
            <v>01/12/2024</v>
          </cell>
          <cell r="G63" t="str">
            <v>Cum.kWh net</v>
          </cell>
          <cell r="H63">
            <v>430440</v>
          </cell>
          <cell r="I63" t="str">
            <v>kVARh del &amp; rec above 103%</v>
          </cell>
          <cell r="J63">
            <v>10377</v>
          </cell>
          <cell r="K63" t="str">
            <v>kVARh del &amp; rec bet. 097% to 103%</v>
          </cell>
          <cell r="L63">
            <v>21369</v>
          </cell>
          <cell r="M63" t="str">
            <v>kVARh del &amp; rec below 097%</v>
          </cell>
          <cell r="N63">
            <v>999760</v>
          </cell>
          <cell r="O63">
            <v>0</v>
          </cell>
        </row>
        <row r="64">
          <cell r="A64">
            <v>4864910</v>
          </cell>
          <cell r="B64" t="str">
            <v>02/12/2024 11:09:28</v>
          </cell>
          <cell r="C64" t="str">
            <v>DTL60774</v>
          </cell>
          <cell r="D64" t="str">
            <v>M+</v>
          </cell>
          <cell r="E64">
            <v>2</v>
          </cell>
          <cell r="F64" t="str">
            <v>01/12/2024</v>
          </cell>
          <cell r="G64" t="str">
            <v>Cum.kWh net</v>
          </cell>
          <cell r="H64">
            <v>809309</v>
          </cell>
          <cell r="I64" t="str">
            <v>kVARh del &amp; rec above 103%</v>
          </cell>
          <cell r="J64">
            <v>21673</v>
          </cell>
          <cell r="K64" t="str">
            <v>kVARh del &amp; rec bet. 097% to 103%</v>
          </cell>
          <cell r="L64">
            <v>47747</v>
          </cell>
          <cell r="M64" t="str">
            <v>kVARh del &amp; rec below 097%</v>
          </cell>
          <cell r="N64">
            <v>76</v>
          </cell>
          <cell r="O64">
            <v>0</v>
          </cell>
        </row>
        <row r="65">
          <cell r="A65">
            <v>4864912</v>
          </cell>
          <cell r="B65" t="str">
            <v>02/12/2024 09:47:22</v>
          </cell>
          <cell r="C65" t="str">
            <v>DTL60774</v>
          </cell>
          <cell r="D65" t="str">
            <v>M+</v>
          </cell>
          <cell r="E65">
            <v>2</v>
          </cell>
          <cell r="F65" t="str">
            <v>01/12/2024</v>
          </cell>
          <cell r="G65" t="str">
            <v>Cum.kWh net</v>
          </cell>
          <cell r="H65">
            <v>423746</v>
          </cell>
          <cell r="I65" t="str">
            <v>kVARh del &amp; rec above 103%</v>
          </cell>
          <cell r="J65">
            <v>9350</v>
          </cell>
          <cell r="K65" t="str">
            <v>kVARh del &amp; rec bet. 097% to 103%</v>
          </cell>
          <cell r="L65">
            <v>106340</v>
          </cell>
          <cell r="M65" t="str">
            <v>kVARh del &amp; rec below 097%</v>
          </cell>
          <cell r="N65">
            <v>3457</v>
          </cell>
          <cell r="O65">
            <v>0</v>
          </cell>
        </row>
        <row r="66">
          <cell r="A66">
            <v>4864916</v>
          </cell>
          <cell r="B66" t="str">
            <v>02/12/2024 12:43:20</v>
          </cell>
          <cell r="C66" t="str">
            <v>DTL60774</v>
          </cell>
          <cell r="D66" t="str">
            <v>M+</v>
          </cell>
          <cell r="E66">
            <v>2</v>
          </cell>
          <cell r="F66" t="str">
            <v>01/12/2024</v>
          </cell>
          <cell r="G66" t="str">
            <v>Cum.kWh net</v>
          </cell>
          <cell r="H66">
            <v>602978</v>
          </cell>
          <cell r="I66" t="str">
            <v>kVARh del &amp; rec above 103%</v>
          </cell>
          <cell r="J66">
            <v>4131</v>
          </cell>
          <cell r="K66" t="str">
            <v>kVARh del &amp; rec bet. 097% to 103%</v>
          </cell>
          <cell r="L66">
            <v>18830</v>
          </cell>
          <cell r="M66" t="str">
            <v>kVARh del &amp; rec below 097%</v>
          </cell>
          <cell r="N66">
            <v>999599</v>
          </cell>
          <cell r="O66">
            <v>0</v>
          </cell>
        </row>
        <row r="67">
          <cell r="A67">
            <v>4864917</v>
          </cell>
          <cell r="B67" t="str">
            <v>02/12/2024 13:44:23</v>
          </cell>
          <cell r="C67" t="str">
            <v>DTL60774</v>
          </cell>
          <cell r="D67" t="str">
            <v>M+</v>
          </cell>
          <cell r="E67">
            <v>2</v>
          </cell>
          <cell r="F67" t="str">
            <v>01/12/2024</v>
          </cell>
          <cell r="G67" t="str">
            <v>Cum.kWh net</v>
          </cell>
          <cell r="H67">
            <v>460579</v>
          </cell>
          <cell r="I67" t="str">
            <v>kVARh del &amp; rec above 103%</v>
          </cell>
          <cell r="J67">
            <v>40598</v>
          </cell>
          <cell r="K67" t="str">
            <v>kVARh del &amp; rec bet. 097% to 103%</v>
          </cell>
          <cell r="L67">
            <v>43641</v>
          </cell>
          <cell r="M67" t="str">
            <v>kVARh del &amp; rec below 097%</v>
          </cell>
          <cell r="N67">
            <v>8720</v>
          </cell>
          <cell r="O67">
            <v>0</v>
          </cell>
        </row>
        <row r="68">
          <cell r="A68">
            <v>4864918</v>
          </cell>
          <cell r="B68" t="str">
            <v>02/12/2024 13:44:31</v>
          </cell>
          <cell r="C68" t="str">
            <v>DTL60774</v>
          </cell>
          <cell r="D68" t="str">
            <v>M+</v>
          </cell>
          <cell r="E68">
            <v>2</v>
          </cell>
          <cell r="F68" t="str">
            <v>01/12/2024</v>
          </cell>
          <cell r="G68" t="str">
            <v>Cum.kWh net</v>
          </cell>
          <cell r="H68">
            <v>409427</v>
          </cell>
          <cell r="I68" t="str">
            <v>kVARh del &amp; rec above 103%</v>
          </cell>
          <cell r="J68">
            <v>999724</v>
          </cell>
          <cell r="K68" t="str">
            <v>kVARh del &amp; rec bet. 097% to 103%</v>
          </cell>
          <cell r="L68">
            <v>19451</v>
          </cell>
          <cell r="M68" t="str">
            <v>kVARh del &amp; rec below 097%</v>
          </cell>
          <cell r="N68">
            <v>21086</v>
          </cell>
          <cell r="O68">
            <v>0</v>
          </cell>
        </row>
        <row r="69">
          <cell r="A69">
            <v>4864920</v>
          </cell>
          <cell r="B69" t="str">
            <v>02/12/2024 15:53:31</v>
          </cell>
          <cell r="C69" t="str">
            <v>DTL60774</v>
          </cell>
          <cell r="D69" t="str">
            <v>M+</v>
          </cell>
          <cell r="E69">
            <v>2</v>
          </cell>
          <cell r="F69" t="str">
            <v>01/12/2024</v>
          </cell>
          <cell r="G69" t="str">
            <v>Cum.kWh net</v>
          </cell>
          <cell r="H69">
            <v>608919</v>
          </cell>
          <cell r="I69" t="str">
            <v>kVARh del &amp; rec above 103%</v>
          </cell>
          <cell r="J69">
            <v>10512</v>
          </cell>
          <cell r="K69" t="str">
            <v>kVARh del &amp; rec bet. 097% to 103%</v>
          </cell>
          <cell r="L69">
            <v>7201</v>
          </cell>
          <cell r="M69" t="str">
            <v>kVARh del &amp; rec below 097%</v>
          </cell>
          <cell r="N69">
            <v>999421</v>
          </cell>
          <cell r="O69">
            <v>0</v>
          </cell>
        </row>
        <row r="70">
          <cell r="A70">
            <v>4864922</v>
          </cell>
          <cell r="B70" t="str">
            <v>02/12/2024 14:28:54</v>
          </cell>
          <cell r="C70" t="str">
            <v>DTL60774</v>
          </cell>
          <cell r="D70" t="str">
            <v>M+</v>
          </cell>
          <cell r="E70">
            <v>2</v>
          </cell>
          <cell r="F70" t="str">
            <v>01/12/2024</v>
          </cell>
          <cell r="G70" t="str">
            <v>Cum.kWh net</v>
          </cell>
          <cell r="H70">
            <v>438581</v>
          </cell>
          <cell r="I70" t="str">
            <v>kVARh del &amp; rec above 103%</v>
          </cell>
          <cell r="J70">
            <v>66449</v>
          </cell>
          <cell r="K70" t="str">
            <v>kVARh del &amp; rec bet. 097% to 103%</v>
          </cell>
          <cell r="L70">
            <v>12675</v>
          </cell>
          <cell r="M70" t="str">
            <v>kVARh del &amp; rec below 097%</v>
          </cell>
          <cell r="N70">
            <v>996802</v>
          </cell>
          <cell r="O70">
            <v>0</v>
          </cell>
        </row>
        <row r="71">
          <cell r="A71">
            <v>4864924</v>
          </cell>
          <cell r="B71" t="str">
            <v>02/12/2024 15:40:09</v>
          </cell>
          <cell r="C71" t="str">
            <v>DTL60774</v>
          </cell>
          <cell r="D71" t="str">
            <v>M+</v>
          </cell>
          <cell r="E71">
            <v>2</v>
          </cell>
          <cell r="F71" t="str">
            <v>01/12/2024</v>
          </cell>
          <cell r="G71" t="str">
            <v>Cum.kWh net</v>
          </cell>
          <cell r="H71">
            <v>647673</v>
          </cell>
          <cell r="I71" t="str">
            <v>kVARh del &amp; rec above 103%</v>
          </cell>
          <cell r="J71">
            <v>21476</v>
          </cell>
          <cell r="K71" t="str">
            <v>kVARh del &amp; rec bet. 097% to 103%</v>
          </cell>
          <cell r="L71">
            <v>72231</v>
          </cell>
          <cell r="M71" t="str">
            <v>kVARh del &amp; rec below 097%</v>
          </cell>
          <cell r="N71">
            <v>3979</v>
          </cell>
          <cell r="O71">
            <v>0</v>
          </cell>
        </row>
        <row r="72">
          <cell r="A72">
            <v>4864926</v>
          </cell>
          <cell r="B72" t="str">
            <v>02/12/2024 11:07:59</v>
          </cell>
          <cell r="C72" t="str">
            <v>DTL60774</v>
          </cell>
          <cell r="D72" t="str">
            <v>M+</v>
          </cell>
          <cell r="E72">
            <v>2</v>
          </cell>
          <cell r="F72" t="str">
            <v>01/12/2024</v>
          </cell>
          <cell r="G72" t="str">
            <v>Cum.kWh net</v>
          </cell>
          <cell r="H72">
            <v>459849</v>
          </cell>
          <cell r="I72" t="str">
            <v>kVARh del &amp; rec above 103%</v>
          </cell>
          <cell r="J72">
            <v>968674</v>
          </cell>
          <cell r="K72" t="str">
            <v>kVARh del &amp; rec bet. 097% to 103%</v>
          </cell>
          <cell r="L72">
            <v>881001</v>
          </cell>
          <cell r="M72" t="str">
            <v>kVARh del &amp; rec below 097%</v>
          </cell>
          <cell r="N72">
            <v>997280</v>
          </cell>
          <cell r="O72">
            <v>0</v>
          </cell>
        </row>
        <row r="73">
          <cell r="A73">
            <v>4864930</v>
          </cell>
          <cell r="B73" t="str">
            <v>02/12/2024 13:48:01</v>
          </cell>
          <cell r="C73" t="str">
            <v>DTL60774</v>
          </cell>
          <cell r="D73" t="str">
            <v>M+</v>
          </cell>
          <cell r="E73">
            <v>2</v>
          </cell>
          <cell r="F73" t="str">
            <v>01/12/2024</v>
          </cell>
          <cell r="G73" t="str">
            <v>Cum.kWh net</v>
          </cell>
          <cell r="H73">
            <v>441006</v>
          </cell>
          <cell r="I73" t="str">
            <v>kVARh del &amp; rec above 103%</v>
          </cell>
          <cell r="J73">
            <v>18193</v>
          </cell>
          <cell r="K73" t="str">
            <v>kVARh del &amp; rec bet. 097% to 103%</v>
          </cell>
          <cell r="L73">
            <v>6290</v>
          </cell>
          <cell r="M73" t="str">
            <v>kVARh del &amp; rec below 097%</v>
          </cell>
          <cell r="N73">
            <v>1693</v>
          </cell>
          <cell r="O73">
            <v>0</v>
          </cell>
        </row>
        <row r="74">
          <cell r="A74">
            <v>4864932</v>
          </cell>
          <cell r="B74" t="str">
            <v>02/12/2024 17:08:27</v>
          </cell>
          <cell r="C74" t="str">
            <v>DTL60774</v>
          </cell>
          <cell r="D74" t="str">
            <v>M+</v>
          </cell>
          <cell r="E74">
            <v>2</v>
          </cell>
          <cell r="F74" t="str">
            <v>01/12/2024</v>
          </cell>
          <cell r="G74" t="str">
            <v>Cum.kWh net</v>
          </cell>
          <cell r="H74">
            <v>472719</v>
          </cell>
          <cell r="I74" t="str">
            <v>kVARh del &amp; rec above 103%</v>
          </cell>
          <cell r="J74">
            <v>20746</v>
          </cell>
          <cell r="K74" t="str">
            <v>kVARh del &amp; rec bet. 097% to 103%</v>
          </cell>
          <cell r="L74">
            <v>101082</v>
          </cell>
          <cell r="M74" t="str">
            <v>kVARh del &amp; rec below 097%</v>
          </cell>
          <cell r="N74">
            <v>42005</v>
          </cell>
          <cell r="O74">
            <v>0</v>
          </cell>
        </row>
        <row r="75">
          <cell r="A75">
            <v>4864933</v>
          </cell>
          <cell r="B75" t="str">
            <v>03/12/2024 14:19:43</v>
          </cell>
          <cell r="C75" t="str">
            <v>DTL60774</v>
          </cell>
          <cell r="D75" t="str">
            <v>M+</v>
          </cell>
          <cell r="E75">
            <v>3</v>
          </cell>
          <cell r="F75" t="str">
            <v>01/12/2024</v>
          </cell>
          <cell r="G75" t="str">
            <v>Cum.kWh net</v>
          </cell>
          <cell r="H75">
            <v>813693</v>
          </cell>
          <cell r="I75" t="str">
            <v>kVARh del &amp; rec above 103%</v>
          </cell>
          <cell r="J75">
            <v>586</v>
          </cell>
          <cell r="K75" t="str">
            <v>kVARh del &amp; rec bet. 097% to 103%</v>
          </cell>
          <cell r="L75">
            <v>40368</v>
          </cell>
          <cell r="M75" t="str">
            <v>kVARh del &amp; rec below 097%</v>
          </cell>
          <cell r="N75">
            <v>4932</v>
          </cell>
          <cell r="O75">
            <v>0</v>
          </cell>
        </row>
        <row r="76">
          <cell r="A76">
            <v>4864934</v>
          </cell>
          <cell r="B76" t="str">
            <v>02/12/2024 12:24:20</v>
          </cell>
          <cell r="C76" t="str">
            <v>DTL60774</v>
          </cell>
          <cell r="D76" t="str">
            <v>M+</v>
          </cell>
          <cell r="E76">
            <v>2</v>
          </cell>
          <cell r="F76" t="str">
            <v>01/12/2024</v>
          </cell>
          <cell r="G76" t="str">
            <v>Cum.kWh net</v>
          </cell>
          <cell r="H76">
            <v>368862</v>
          </cell>
          <cell r="I76" t="str">
            <v>kVARh del &amp; rec above 103%</v>
          </cell>
          <cell r="J76">
            <v>18495</v>
          </cell>
          <cell r="K76" t="str">
            <v>kVARh del &amp; rec bet. 097% to 103%</v>
          </cell>
          <cell r="L76">
            <v>11785</v>
          </cell>
          <cell r="M76" t="str">
            <v>kVARh del &amp; rec below 097%</v>
          </cell>
          <cell r="N76">
            <v>999915</v>
          </cell>
          <cell r="O76">
            <v>0</v>
          </cell>
        </row>
        <row r="77">
          <cell r="A77">
            <v>4864935</v>
          </cell>
          <cell r="B77" t="str">
            <v>02/12/2024 16:54:20</v>
          </cell>
          <cell r="C77" t="str">
            <v>DTL60774</v>
          </cell>
          <cell r="D77" t="str">
            <v>M+</v>
          </cell>
          <cell r="E77">
            <v>2</v>
          </cell>
          <cell r="F77" t="str">
            <v>01/12/2024</v>
          </cell>
          <cell r="G77" t="str">
            <v>Cum.kWh net</v>
          </cell>
          <cell r="H77">
            <v>844029</v>
          </cell>
          <cell r="I77" t="str">
            <v>kVARh del &amp; rec above 103%</v>
          </cell>
          <cell r="J77">
            <v>999246</v>
          </cell>
          <cell r="K77" t="str">
            <v>kVARh del &amp; rec bet. 097% to 103%</v>
          </cell>
          <cell r="L77">
            <v>990050</v>
          </cell>
          <cell r="M77" t="str">
            <v>kVARh del &amp; rec below 097%</v>
          </cell>
          <cell r="N77">
            <v>999329</v>
          </cell>
          <cell r="O77">
            <v>0</v>
          </cell>
        </row>
        <row r="78">
          <cell r="A78">
            <v>4864938</v>
          </cell>
          <cell r="B78" t="str">
            <v>02/12/2024 11:36:22</v>
          </cell>
          <cell r="C78" t="str">
            <v>DTL60774</v>
          </cell>
          <cell r="D78" t="str">
            <v>M+</v>
          </cell>
          <cell r="E78">
            <v>2</v>
          </cell>
          <cell r="F78" t="str">
            <v>01/12/2024</v>
          </cell>
          <cell r="G78" t="str">
            <v>Cum.kWh net</v>
          </cell>
          <cell r="H78">
            <v>260802</v>
          </cell>
          <cell r="I78" t="str">
            <v>kVARh del &amp; rec above 103%</v>
          </cell>
          <cell r="J78">
            <v>4665</v>
          </cell>
          <cell r="K78" t="str">
            <v>kVARh del &amp; rec bet. 097% to 103%</v>
          </cell>
          <cell r="L78">
            <v>992672</v>
          </cell>
          <cell r="M78" t="str">
            <v>kVARh del &amp; rec below 097%</v>
          </cell>
          <cell r="N78">
            <v>999529</v>
          </cell>
          <cell r="O78">
            <v>0</v>
          </cell>
        </row>
        <row r="79">
          <cell r="A79">
            <v>4864939</v>
          </cell>
          <cell r="B79" t="str">
            <v>03/12/2024 11:22:41</v>
          </cell>
          <cell r="C79" t="str">
            <v>DTL60774</v>
          </cell>
          <cell r="D79" t="str">
            <v>M+</v>
          </cell>
          <cell r="E79">
            <v>3</v>
          </cell>
          <cell r="F79" t="str">
            <v>01/12/2024</v>
          </cell>
          <cell r="G79" t="str">
            <v>Cum.kWh net</v>
          </cell>
          <cell r="H79">
            <v>607463</v>
          </cell>
          <cell r="I79" t="str">
            <v>kVARh del &amp; rec above 103%</v>
          </cell>
          <cell r="J79">
            <v>1585</v>
          </cell>
          <cell r="K79" t="str">
            <v>kVARh del &amp; rec bet. 097% to 103%</v>
          </cell>
          <cell r="L79">
            <v>21525</v>
          </cell>
          <cell r="M79" t="str">
            <v>kVARh del &amp; rec below 097%</v>
          </cell>
          <cell r="N79">
            <v>1833</v>
          </cell>
          <cell r="O79">
            <v>0</v>
          </cell>
        </row>
        <row r="80">
          <cell r="A80">
            <v>4864940</v>
          </cell>
          <cell r="B80" t="str">
            <v>02/12/2024 11:18:07</v>
          </cell>
          <cell r="C80" t="str">
            <v>DTL60774</v>
          </cell>
          <cell r="D80" t="str">
            <v>M+</v>
          </cell>
          <cell r="E80">
            <v>2</v>
          </cell>
          <cell r="F80" t="str">
            <v>01/12/2024</v>
          </cell>
          <cell r="G80" t="str">
            <v>Cum.kWh net</v>
          </cell>
          <cell r="H80">
            <v>738512</v>
          </cell>
          <cell r="I80" t="str">
            <v>kVARh del &amp; rec above 103%</v>
          </cell>
          <cell r="J80">
            <v>16393</v>
          </cell>
          <cell r="K80" t="str">
            <v>kVARh del &amp; rec bet. 097% to 103%</v>
          </cell>
          <cell r="L80">
            <v>944326</v>
          </cell>
          <cell r="M80" t="str">
            <v>kVARh del &amp; rec below 097%</v>
          </cell>
          <cell r="N80">
            <v>994121</v>
          </cell>
          <cell r="O80">
            <v>0</v>
          </cell>
        </row>
        <row r="81">
          <cell r="A81">
            <v>4864945</v>
          </cell>
          <cell r="B81" t="str">
            <v>02/12/2024 11:25:49</v>
          </cell>
          <cell r="C81" t="str">
            <v>DTL60774</v>
          </cell>
          <cell r="D81" t="str">
            <v>M+</v>
          </cell>
          <cell r="E81">
            <v>2</v>
          </cell>
          <cell r="F81" t="str">
            <v>01/12/2024</v>
          </cell>
          <cell r="G81" t="str">
            <v>Cum.kWh net</v>
          </cell>
          <cell r="H81">
            <v>618276</v>
          </cell>
          <cell r="I81" t="str">
            <v>kVARh del &amp; rec above 103%</v>
          </cell>
          <cell r="J81">
            <v>11581</v>
          </cell>
          <cell r="K81" t="str">
            <v>kVARh del &amp; rec bet. 097% to 103%</v>
          </cell>
          <cell r="L81">
            <v>10280</v>
          </cell>
          <cell r="M81" t="str">
            <v>kVARh del &amp; rec below 097%</v>
          </cell>
          <cell r="N81">
            <v>70</v>
          </cell>
          <cell r="O81">
            <v>0</v>
          </cell>
        </row>
        <row r="82">
          <cell r="A82">
            <v>4864946</v>
          </cell>
          <cell r="B82" t="str">
            <v>02/12/2024 10:23:42</v>
          </cell>
          <cell r="C82" t="str">
            <v>DTL60774</v>
          </cell>
          <cell r="D82" t="str">
            <v>M+</v>
          </cell>
          <cell r="E82">
            <v>2</v>
          </cell>
          <cell r="F82" t="str">
            <v>01/12/2024</v>
          </cell>
          <cell r="G82" t="str">
            <v>Cum.kWh net</v>
          </cell>
          <cell r="H82">
            <v>504892</v>
          </cell>
          <cell r="I82" t="str">
            <v>kVARh del &amp; rec above 103%</v>
          </cell>
          <cell r="J82">
            <v>62969</v>
          </cell>
          <cell r="K82" t="str">
            <v>kVARh del &amp; rec bet. 097% to 103%</v>
          </cell>
          <cell r="L82">
            <v>39302</v>
          </cell>
          <cell r="M82" t="str">
            <v>kVARh del &amp; rec below 097%</v>
          </cell>
          <cell r="N82">
            <v>4099</v>
          </cell>
          <cell r="O82">
            <v>0</v>
          </cell>
        </row>
        <row r="83">
          <cell r="A83">
            <v>4864948</v>
          </cell>
          <cell r="B83" t="str">
            <v>02/12/2024 13:06:40</v>
          </cell>
          <cell r="C83" t="str">
            <v>DTL60774</v>
          </cell>
          <cell r="D83" t="str">
            <v>M+</v>
          </cell>
          <cell r="E83">
            <v>2</v>
          </cell>
          <cell r="F83" t="str">
            <v>01/12/2024</v>
          </cell>
          <cell r="G83" t="str">
            <v>Cum.kWh net</v>
          </cell>
          <cell r="H83">
            <v>103175</v>
          </cell>
          <cell r="I83" t="str">
            <v>kVARh del &amp; rec above 103%</v>
          </cell>
          <cell r="J83">
            <v>999821</v>
          </cell>
          <cell r="K83" t="str">
            <v>kVARh del &amp; rec bet. 097% to 103%</v>
          </cell>
          <cell r="L83">
            <v>999576</v>
          </cell>
          <cell r="M83" t="str">
            <v>kVARh del &amp; rec below 097%</v>
          </cell>
          <cell r="N83">
            <v>999569</v>
          </cell>
          <cell r="O83">
            <v>0</v>
          </cell>
        </row>
        <row r="84">
          <cell r="A84">
            <v>4864949</v>
          </cell>
          <cell r="B84" t="str">
            <v>02/12/2024 12:14:28</v>
          </cell>
          <cell r="C84" t="str">
            <v>DTL60774</v>
          </cell>
          <cell r="D84" t="str">
            <v>M+</v>
          </cell>
          <cell r="E84">
            <v>2</v>
          </cell>
          <cell r="F84" t="str">
            <v>01/12/2024</v>
          </cell>
          <cell r="G84" t="str">
            <v>Cum.kWh net</v>
          </cell>
          <cell r="H84">
            <v>974838</v>
          </cell>
          <cell r="I84" t="str">
            <v>kVARh del &amp; rec above 103%</v>
          </cell>
          <cell r="J84">
            <v>999715</v>
          </cell>
          <cell r="K84" t="str">
            <v>kVARh del &amp; rec bet. 097% to 103%</v>
          </cell>
          <cell r="L84">
            <v>997749</v>
          </cell>
          <cell r="M84" t="str">
            <v>kVARh del &amp; rec below 097%</v>
          </cell>
          <cell r="N84">
            <v>998979</v>
          </cell>
          <cell r="O84">
            <v>0</v>
          </cell>
        </row>
        <row r="85">
          <cell r="A85">
            <v>4864952</v>
          </cell>
          <cell r="B85" t="str">
            <v>02/12/2024 11:44:09</v>
          </cell>
          <cell r="C85" t="str">
            <v>DTL60774</v>
          </cell>
          <cell r="D85" t="str">
            <v>M+</v>
          </cell>
          <cell r="E85">
            <v>2</v>
          </cell>
          <cell r="F85" t="str">
            <v>01/12/2024</v>
          </cell>
          <cell r="G85" t="str">
            <v>Cum.kWh net</v>
          </cell>
          <cell r="H85">
            <v>305926</v>
          </cell>
          <cell r="I85" t="str">
            <v>kVARh del &amp; rec above 103%</v>
          </cell>
          <cell r="J85">
            <v>991759</v>
          </cell>
          <cell r="K85" t="str">
            <v>kVARh del &amp; rec bet. 097% to 103%</v>
          </cell>
          <cell r="L85">
            <v>5872</v>
          </cell>
          <cell r="M85" t="str">
            <v>kVARh del &amp; rec below 097%</v>
          </cell>
          <cell r="N85">
            <v>1033</v>
          </cell>
          <cell r="O85">
            <v>0</v>
          </cell>
        </row>
        <row r="86">
          <cell r="A86">
            <v>4864954</v>
          </cell>
          <cell r="B86" t="str">
            <v>02/12/2024 14:47:08</v>
          </cell>
          <cell r="C86" t="str">
            <v>DTL60774</v>
          </cell>
          <cell r="D86" t="str">
            <v>M+</v>
          </cell>
          <cell r="E86">
            <v>2</v>
          </cell>
          <cell r="F86" t="str">
            <v>01/12/2024</v>
          </cell>
          <cell r="G86" t="str">
            <v>Cum.kWh net</v>
          </cell>
          <cell r="H86">
            <v>543292</v>
          </cell>
          <cell r="I86" t="str">
            <v>kVARh del &amp; rec above 103%</v>
          </cell>
          <cell r="J86">
            <v>928654</v>
          </cell>
          <cell r="K86" t="str">
            <v>kVARh del &amp; rec bet. 097% to 103%</v>
          </cell>
          <cell r="L86">
            <v>874585</v>
          </cell>
          <cell r="M86" t="str">
            <v>kVARh del &amp; rec below 097%</v>
          </cell>
          <cell r="N86">
            <v>946937</v>
          </cell>
          <cell r="O86">
            <v>0</v>
          </cell>
        </row>
        <row r="87">
          <cell r="A87">
            <v>4864955</v>
          </cell>
          <cell r="B87" t="str">
            <v>02/12/2024 11:37:02</v>
          </cell>
          <cell r="C87" t="str">
            <v>DTL60774</v>
          </cell>
          <cell r="D87" t="str">
            <v>M+</v>
          </cell>
          <cell r="E87">
            <v>2</v>
          </cell>
          <cell r="F87" t="str">
            <v>01/12/2024</v>
          </cell>
          <cell r="G87" t="str">
            <v>Cum.kWh net</v>
          </cell>
          <cell r="H87">
            <v>449086</v>
          </cell>
          <cell r="I87" t="str">
            <v>kVARh del &amp; rec above 103%</v>
          </cell>
          <cell r="J87">
            <v>986002</v>
          </cell>
          <cell r="K87" t="str">
            <v>kVARh del &amp; rec bet. 097% to 103%</v>
          </cell>
          <cell r="L87">
            <v>7255</v>
          </cell>
          <cell r="M87" t="str">
            <v>kVARh del &amp; rec below 097%</v>
          </cell>
          <cell r="N87">
            <v>2101</v>
          </cell>
          <cell r="O87">
            <v>0</v>
          </cell>
        </row>
        <row r="88">
          <cell r="A88">
            <v>4864957</v>
          </cell>
          <cell r="B88" t="str">
            <v>02/12/2024 13:18:52</v>
          </cell>
          <cell r="C88" t="str">
            <v>DTL60774</v>
          </cell>
          <cell r="D88" t="str">
            <v>M+</v>
          </cell>
          <cell r="E88">
            <v>2</v>
          </cell>
          <cell r="F88" t="str">
            <v>01/12/2024</v>
          </cell>
          <cell r="G88" t="str">
            <v>Cum.kWh net</v>
          </cell>
          <cell r="H88">
            <v>771615</v>
          </cell>
          <cell r="I88" t="str">
            <v>kVARh del &amp; rec above 103%</v>
          </cell>
          <cell r="J88">
            <v>10567</v>
          </cell>
          <cell r="K88" t="str">
            <v>kVARh del &amp; rec bet. 097% to 103%</v>
          </cell>
          <cell r="L88">
            <v>53535</v>
          </cell>
          <cell r="M88" t="str">
            <v>kVARh del &amp; rec below 097%</v>
          </cell>
          <cell r="N88">
            <v>1790</v>
          </cell>
          <cell r="O88">
            <v>0</v>
          </cell>
        </row>
        <row r="89">
          <cell r="A89">
            <v>4864958</v>
          </cell>
          <cell r="B89" t="str">
            <v>02/12/2024 11:59:26</v>
          </cell>
          <cell r="C89" t="str">
            <v>DTL60774</v>
          </cell>
          <cell r="D89" t="str">
            <v>M+</v>
          </cell>
          <cell r="E89">
            <v>2</v>
          </cell>
          <cell r="F89" t="str">
            <v>01/12/2024</v>
          </cell>
          <cell r="G89" t="str">
            <v>Cum.kWh net</v>
          </cell>
          <cell r="H89">
            <v>725978</v>
          </cell>
          <cell r="I89" t="str">
            <v>kVARh del &amp; rec above 103%</v>
          </cell>
          <cell r="J89">
            <v>6656</v>
          </cell>
          <cell r="K89" t="str">
            <v>kVARh del &amp; rec bet. 097% to 103%</v>
          </cell>
          <cell r="L89">
            <v>51021</v>
          </cell>
          <cell r="M89" t="str">
            <v>kVARh del &amp; rec below 097%</v>
          </cell>
          <cell r="N89">
            <v>914</v>
          </cell>
          <cell r="O89">
            <v>0</v>
          </cell>
        </row>
        <row r="90">
          <cell r="A90">
            <v>4864960</v>
          </cell>
          <cell r="B90" t="str">
            <v>03/12/2024 15:36:44</v>
          </cell>
          <cell r="C90" t="str">
            <v>DTL60774</v>
          </cell>
          <cell r="D90" t="str">
            <v>M+</v>
          </cell>
          <cell r="E90">
            <v>3</v>
          </cell>
          <cell r="F90" t="str">
            <v>01/12/2024</v>
          </cell>
          <cell r="G90" t="str">
            <v>Cum.kWh net</v>
          </cell>
          <cell r="H90">
            <v>880177</v>
          </cell>
          <cell r="I90" t="str">
            <v>kVARh del &amp; rec above 103%</v>
          </cell>
          <cell r="J90">
            <v>973180</v>
          </cell>
          <cell r="K90" t="str">
            <v>kVARh del &amp; rec bet. 097% to 103%</v>
          </cell>
          <cell r="L90">
            <v>972450</v>
          </cell>
          <cell r="M90" t="str">
            <v>kVARh del &amp; rec below 097%</v>
          </cell>
          <cell r="N90">
            <v>2123</v>
          </cell>
          <cell r="O90">
            <v>0</v>
          </cell>
        </row>
        <row r="91">
          <cell r="A91">
            <v>4864961</v>
          </cell>
          <cell r="B91" t="str">
            <v>02/12/2024 11:51:09</v>
          </cell>
          <cell r="C91" t="str">
            <v>DTL60774</v>
          </cell>
          <cell r="D91" t="str">
            <v>M+</v>
          </cell>
          <cell r="E91">
            <v>2</v>
          </cell>
          <cell r="F91" t="str">
            <v>01/12/2024</v>
          </cell>
          <cell r="G91" t="str">
            <v>Cum.kWh net</v>
          </cell>
          <cell r="H91">
            <v>351877</v>
          </cell>
          <cell r="I91" t="str">
            <v>kVARh del &amp; rec above 103%</v>
          </cell>
          <cell r="J91">
            <v>963592</v>
          </cell>
          <cell r="K91" t="str">
            <v>kVARh del &amp; rec bet. 097% to 103%</v>
          </cell>
          <cell r="L91">
            <v>944979</v>
          </cell>
          <cell r="M91" t="str">
            <v>kVARh del &amp; rec below 097%</v>
          </cell>
          <cell r="N91">
            <v>999390</v>
          </cell>
          <cell r="O91">
            <v>0</v>
          </cell>
        </row>
        <row r="92">
          <cell r="A92">
            <v>4864963</v>
          </cell>
          <cell r="B92" t="str">
            <v>02/12/2024 07:14:20</v>
          </cell>
          <cell r="C92" t="str">
            <v>DTL M+</v>
          </cell>
          <cell r="D92" t="str">
            <v>M+</v>
          </cell>
          <cell r="E92">
            <v>2</v>
          </cell>
          <cell r="F92" t="str">
            <v>01/12/2024</v>
          </cell>
          <cell r="G92" t="str">
            <v>Cum.kWh net</v>
          </cell>
          <cell r="H92">
            <v>518184</v>
          </cell>
          <cell r="I92" t="str">
            <v>kVARh del &amp; rec above 103%</v>
          </cell>
          <cell r="J92">
            <v>17678</v>
          </cell>
          <cell r="K92" t="str">
            <v>kVARh del &amp; rec bet. 097% to 103%</v>
          </cell>
          <cell r="L92">
            <v>74537</v>
          </cell>
          <cell r="M92" t="str">
            <v>kVARh del &amp; rec below 097%</v>
          </cell>
          <cell r="N92">
            <v>6602</v>
          </cell>
          <cell r="O92">
            <v>0</v>
          </cell>
        </row>
        <row r="93">
          <cell r="A93">
            <v>4864969</v>
          </cell>
          <cell r="B93" t="str">
            <v>02/12/2024 15:08:53</v>
          </cell>
          <cell r="C93" t="str">
            <v>DTL60774</v>
          </cell>
          <cell r="D93" t="str">
            <v>M+</v>
          </cell>
          <cell r="E93">
            <v>2</v>
          </cell>
          <cell r="F93" t="str">
            <v>01/12/2024</v>
          </cell>
          <cell r="G93" t="str">
            <v>Cum.kWh net</v>
          </cell>
          <cell r="H93">
            <v>932243</v>
          </cell>
          <cell r="I93" t="str">
            <v>kVARh del &amp; rec above 103%</v>
          </cell>
          <cell r="J93">
            <v>28907</v>
          </cell>
          <cell r="K93" t="str">
            <v>kVARh del &amp; rec bet. 097% to 103%</v>
          </cell>
          <cell r="L93">
            <v>33536</v>
          </cell>
          <cell r="M93" t="str">
            <v>kVARh del &amp; rec below 097%</v>
          </cell>
          <cell r="N93">
            <v>73</v>
          </cell>
          <cell r="O93">
            <v>0</v>
          </cell>
        </row>
        <row r="94">
          <cell r="A94">
            <v>4864970</v>
          </cell>
          <cell r="B94" t="str">
            <v>02/12/2024 12:42:20</v>
          </cell>
          <cell r="C94" t="str">
            <v>DTL60774</v>
          </cell>
          <cell r="D94" t="str">
            <v>M+</v>
          </cell>
          <cell r="E94">
            <v>2</v>
          </cell>
          <cell r="F94" t="str">
            <v>01/12/2024</v>
          </cell>
          <cell r="G94" t="str">
            <v>Cum.kWh net</v>
          </cell>
          <cell r="H94">
            <v>435558</v>
          </cell>
          <cell r="I94" t="str">
            <v>kVARh del &amp; rec above 103%</v>
          </cell>
          <cell r="J94">
            <v>28030</v>
          </cell>
          <cell r="K94" t="str">
            <v>kVARh del &amp; rec bet. 097% to 103%</v>
          </cell>
          <cell r="L94">
            <v>121738</v>
          </cell>
          <cell r="M94" t="str">
            <v>kVARh del &amp; rec below 097%</v>
          </cell>
          <cell r="N94">
            <v>4085</v>
          </cell>
          <cell r="O94">
            <v>0</v>
          </cell>
        </row>
        <row r="95">
          <cell r="A95">
            <v>4864973</v>
          </cell>
          <cell r="B95" t="str">
            <v>02/12/2024 12:07:05</v>
          </cell>
          <cell r="C95" t="str">
            <v>DTL60774</v>
          </cell>
          <cell r="D95" t="str">
            <v>M+</v>
          </cell>
          <cell r="E95">
            <v>2</v>
          </cell>
          <cell r="F95" t="str">
            <v>01/12/2024</v>
          </cell>
          <cell r="G95" t="str">
            <v>Cum.kWh net</v>
          </cell>
          <cell r="H95">
            <v>425831</v>
          </cell>
          <cell r="I95" t="str">
            <v>kVARh del &amp; rec above 103%</v>
          </cell>
          <cell r="J95">
            <v>503</v>
          </cell>
          <cell r="K95" t="str">
            <v>kVARh del &amp; rec bet. 097% to 103%</v>
          </cell>
          <cell r="L95">
            <v>6105</v>
          </cell>
          <cell r="M95" t="str">
            <v>kVARh del &amp; rec below 097%</v>
          </cell>
          <cell r="N95">
            <v>1501</v>
          </cell>
          <cell r="O95">
            <v>0</v>
          </cell>
        </row>
        <row r="96">
          <cell r="A96">
            <v>4864977</v>
          </cell>
          <cell r="B96" t="str">
            <v>03/12/2024 11:19:42</v>
          </cell>
          <cell r="C96" t="str">
            <v>DTL60774</v>
          </cell>
          <cell r="D96" t="str">
            <v>M+</v>
          </cell>
          <cell r="E96">
            <v>3</v>
          </cell>
          <cell r="F96" t="str">
            <v>01/12/2024</v>
          </cell>
          <cell r="G96" t="str">
            <v>Cum.kWh net</v>
          </cell>
          <cell r="H96">
            <v>183247</v>
          </cell>
          <cell r="I96" t="str">
            <v>kVARh del &amp; rec above 103%</v>
          </cell>
          <cell r="J96">
            <v>1946</v>
          </cell>
          <cell r="K96" t="str">
            <v>kVARh del &amp; rec bet. 097% to 103%</v>
          </cell>
          <cell r="L96">
            <v>21769</v>
          </cell>
          <cell r="M96" t="str">
            <v>kVARh del &amp; rec below 097%</v>
          </cell>
          <cell r="N96">
            <v>1390</v>
          </cell>
          <cell r="O96">
            <v>0</v>
          </cell>
        </row>
        <row r="97">
          <cell r="A97">
            <v>4864978</v>
          </cell>
          <cell r="B97" t="str">
            <v>02/12/2024 12:21:28</v>
          </cell>
          <cell r="C97" t="str">
            <v>DTL60774</v>
          </cell>
          <cell r="D97" t="str">
            <v>M+</v>
          </cell>
          <cell r="E97">
            <v>2</v>
          </cell>
          <cell r="F97" t="str">
            <v>01/12/2024</v>
          </cell>
          <cell r="G97" t="str">
            <v>Cum.kWh net</v>
          </cell>
          <cell r="H97">
            <v>316437</v>
          </cell>
          <cell r="I97" t="str">
            <v>kVARh del &amp; rec above 103%</v>
          </cell>
          <cell r="J97">
            <v>42021</v>
          </cell>
          <cell r="K97" t="str">
            <v>kVARh del &amp; rec bet. 097% to 103%</v>
          </cell>
          <cell r="L97">
            <v>136572</v>
          </cell>
          <cell r="M97" t="str">
            <v>kVARh del &amp; rec below 097%</v>
          </cell>
          <cell r="N97">
            <v>3638</v>
          </cell>
          <cell r="O97">
            <v>0</v>
          </cell>
        </row>
        <row r="98">
          <cell r="A98">
            <v>4864983</v>
          </cell>
          <cell r="B98" t="str">
            <v>02/12/2024 11:37:16</v>
          </cell>
          <cell r="C98" t="str">
            <v>DTL60774</v>
          </cell>
          <cell r="D98" t="str">
            <v>M+</v>
          </cell>
          <cell r="E98">
            <v>2</v>
          </cell>
          <cell r="F98" t="str">
            <v>01/12/2024</v>
          </cell>
          <cell r="G98" t="str">
            <v>Cum.kWh net</v>
          </cell>
          <cell r="H98">
            <v>588796</v>
          </cell>
          <cell r="I98" t="str">
            <v>kVARh del &amp; rec above 103%</v>
          </cell>
          <cell r="J98">
            <v>928192</v>
          </cell>
          <cell r="K98" t="str">
            <v>kVARh del &amp; rec bet. 097% to 103%</v>
          </cell>
          <cell r="L98">
            <v>850109</v>
          </cell>
          <cell r="M98" t="str">
            <v>kVARh del &amp; rec below 097%</v>
          </cell>
          <cell r="N98">
            <v>997589</v>
          </cell>
          <cell r="O98">
            <v>0</v>
          </cell>
        </row>
        <row r="99">
          <cell r="A99">
            <v>4864985</v>
          </cell>
          <cell r="B99" t="str">
            <v>02/12/2024 10:48:28</v>
          </cell>
          <cell r="C99" t="str">
            <v>DTL60774</v>
          </cell>
          <cell r="D99" t="str">
            <v>M+</v>
          </cell>
          <cell r="E99">
            <v>2</v>
          </cell>
          <cell r="F99" t="str">
            <v>01/12/2024</v>
          </cell>
          <cell r="G99" t="str">
            <v>Cum.kWh net</v>
          </cell>
          <cell r="H99">
            <v>235772</v>
          </cell>
          <cell r="I99" t="str">
            <v>kVARh del &amp; rec above 103%</v>
          </cell>
          <cell r="J99">
            <v>999265</v>
          </cell>
          <cell r="K99" t="str">
            <v>kVARh del &amp; rec bet. 097% to 103%</v>
          </cell>
          <cell r="L99">
            <v>12684</v>
          </cell>
          <cell r="M99" t="str">
            <v>kVARh del &amp; rec below 097%</v>
          </cell>
          <cell r="N99">
            <v>849</v>
          </cell>
          <cell r="O99">
            <v>0</v>
          </cell>
        </row>
        <row r="100">
          <cell r="A100">
            <v>4864988</v>
          </cell>
          <cell r="B100" t="str">
            <v>02/12/2024 11:02:10</v>
          </cell>
          <cell r="C100" t="str">
            <v>DTL60774</v>
          </cell>
          <cell r="D100" t="str">
            <v>M+</v>
          </cell>
          <cell r="E100">
            <v>2</v>
          </cell>
          <cell r="F100" t="str">
            <v>01/12/2024</v>
          </cell>
          <cell r="G100" t="str">
            <v>Cum.kWh net</v>
          </cell>
          <cell r="H100">
            <v>926983</v>
          </cell>
          <cell r="I100" t="str">
            <v>kVARh del &amp; rec above 103%</v>
          </cell>
          <cell r="J100">
            <v>1569</v>
          </cell>
          <cell r="K100" t="str">
            <v>kVARh del &amp; rec bet. 097% to 103%</v>
          </cell>
          <cell r="L100">
            <v>2148</v>
          </cell>
          <cell r="M100" t="str">
            <v>kVARh del &amp; rec below 097%</v>
          </cell>
          <cell r="N100">
            <v>1</v>
          </cell>
          <cell r="O100">
            <v>0</v>
          </cell>
        </row>
        <row r="101">
          <cell r="A101">
            <v>4864989</v>
          </cell>
          <cell r="B101" t="str">
            <v>03/12/2024 13:49:55</v>
          </cell>
          <cell r="C101" t="str">
            <v>DTL60774</v>
          </cell>
          <cell r="D101" t="str">
            <v>M+</v>
          </cell>
          <cell r="E101">
            <v>3</v>
          </cell>
          <cell r="F101" t="str">
            <v>01/12/2024</v>
          </cell>
          <cell r="G101" t="str">
            <v>Cum.kWh net</v>
          </cell>
          <cell r="H101">
            <v>570343</v>
          </cell>
          <cell r="I101" t="str">
            <v>kVARh del &amp; rec above 103%</v>
          </cell>
          <cell r="J101">
            <v>2772</v>
          </cell>
          <cell r="K101" t="str">
            <v>kVARh del &amp; rec bet. 097% to 103%</v>
          </cell>
          <cell r="L101">
            <v>987837</v>
          </cell>
          <cell r="M101" t="str">
            <v>kVARh del &amp; rec below 097%</v>
          </cell>
          <cell r="N101">
            <v>999538</v>
          </cell>
          <cell r="O101">
            <v>0</v>
          </cell>
        </row>
        <row r="102">
          <cell r="A102">
            <v>4864992</v>
          </cell>
          <cell r="B102" t="str">
            <v>02/12/2024 08:40:43</v>
          </cell>
          <cell r="C102" t="str">
            <v>DTL60774</v>
          </cell>
          <cell r="D102" t="str">
            <v>M+</v>
          </cell>
          <cell r="E102">
            <v>2</v>
          </cell>
          <cell r="F102" t="str">
            <v>01/12/2024</v>
          </cell>
          <cell r="G102" t="str">
            <v>Cum.kWh net</v>
          </cell>
          <cell r="H102">
            <v>698282</v>
          </cell>
          <cell r="I102" t="str">
            <v>kVARh del &amp; rec above 103%</v>
          </cell>
          <cell r="J102">
            <v>183799</v>
          </cell>
          <cell r="K102" t="str">
            <v>kVARh del &amp; rec bet. 097% to 103%</v>
          </cell>
          <cell r="L102">
            <v>147621</v>
          </cell>
          <cell r="M102" t="str">
            <v>kVARh del &amp; rec below 097%</v>
          </cell>
          <cell r="N102">
            <v>3259</v>
          </cell>
          <cell r="O102">
            <v>0</v>
          </cell>
        </row>
        <row r="103">
          <cell r="A103">
            <v>4864993</v>
          </cell>
          <cell r="B103" t="str">
            <v>02/12/2024 12:23:22</v>
          </cell>
          <cell r="C103" t="str">
            <v>DTL60774</v>
          </cell>
          <cell r="D103" t="str">
            <v>M+</v>
          </cell>
          <cell r="E103">
            <v>2</v>
          </cell>
          <cell r="F103" t="str">
            <v>01/12/2024</v>
          </cell>
          <cell r="G103" t="str">
            <v>Cum.kWh net</v>
          </cell>
          <cell r="H103">
            <v>374062</v>
          </cell>
          <cell r="I103" t="str">
            <v>kVARh del &amp; rec above 103%</v>
          </cell>
          <cell r="J103">
            <v>932075</v>
          </cell>
          <cell r="K103" t="str">
            <v>kVARh del &amp; rec bet. 097% to 103%</v>
          </cell>
          <cell r="L103">
            <v>808166</v>
          </cell>
          <cell r="M103" t="str">
            <v>kVARh del &amp; rec below 097%</v>
          </cell>
          <cell r="N103">
            <v>986415</v>
          </cell>
          <cell r="O103">
            <v>0</v>
          </cell>
        </row>
        <row r="104">
          <cell r="A104">
            <v>4864994</v>
          </cell>
          <cell r="B104" t="str">
            <v>02/12/2024 11:25:08</v>
          </cell>
          <cell r="C104" t="str">
            <v>DTL60774</v>
          </cell>
          <cell r="D104" t="str">
            <v>M+</v>
          </cell>
          <cell r="E104">
            <v>2</v>
          </cell>
          <cell r="F104" t="str">
            <v>01/12/2024</v>
          </cell>
          <cell r="G104" t="str">
            <v>Cum.kWh net</v>
          </cell>
          <cell r="H104">
            <v>306346</v>
          </cell>
          <cell r="I104" t="str">
            <v>kVARh del &amp; rec above 103%</v>
          </cell>
          <cell r="J104">
            <v>2952</v>
          </cell>
          <cell r="K104" t="str">
            <v>kVARh del &amp; rec bet. 097% to 103%</v>
          </cell>
          <cell r="L104">
            <v>38424</v>
          </cell>
          <cell r="M104" t="str">
            <v>kVARh del &amp; rec below 097%</v>
          </cell>
          <cell r="N104">
            <v>4312</v>
          </cell>
          <cell r="O104">
            <v>0</v>
          </cell>
        </row>
        <row r="105">
          <cell r="A105">
            <v>4864996</v>
          </cell>
          <cell r="B105" t="str">
            <v>02/12/2024 14:39:43</v>
          </cell>
          <cell r="C105" t="str">
            <v>DTL60774</v>
          </cell>
          <cell r="D105" t="str">
            <v>M+</v>
          </cell>
          <cell r="E105">
            <v>2</v>
          </cell>
          <cell r="F105" t="str">
            <v>01/12/2024</v>
          </cell>
          <cell r="G105" t="str">
            <v>Cum.kWh net</v>
          </cell>
          <cell r="H105">
            <v>203366</v>
          </cell>
          <cell r="I105" t="str">
            <v>kVARh del &amp; rec above 103%</v>
          </cell>
          <cell r="J105">
            <v>983917</v>
          </cell>
          <cell r="K105" t="str">
            <v>kVARh del &amp; rec bet. 097% to 103%</v>
          </cell>
          <cell r="L105">
            <v>984529</v>
          </cell>
          <cell r="M105" t="str">
            <v>kVARh del &amp; rec below 097%</v>
          </cell>
          <cell r="N105">
            <v>880</v>
          </cell>
          <cell r="O105">
            <v>0</v>
          </cell>
        </row>
        <row r="106">
          <cell r="A106">
            <v>4864997</v>
          </cell>
          <cell r="B106" t="str">
            <v>02/12/2024 15:15:55</v>
          </cell>
          <cell r="C106" t="str">
            <v>DTL60774</v>
          </cell>
          <cell r="D106" t="str">
            <v>M+</v>
          </cell>
          <cell r="E106">
            <v>2</v>
          </cell>
          <cell r="F106" t="str">
            <v>01/12/2024</v>
          </cell>
          <cell r="G106" t="str">
            <v>Cum.kWh net</v>
          </cell>
          <cell r="H106">
            <v>828174</v>
          </cell>
          <cell r="I106" t="str">
            <v>kVARh del &amp; rec above 103%</v>
          </cell>
          <cell r="J106">
            <v>40272</v>
          </cell>
          <cell r="K106" t="str">
            <v>kVARh del &amp; rec bet. 097% to 103%</v>
          </cell>
          <cell r="L106">
            <v>59337</v>
          </cell>
          <cell r="M106" t="str">
            <v>kVARh del &amp; rec below 097%</v>
          </cell>
          <cell r="N106">
            <v>996886</v>
          </cell>
          <cell r="O106">
            <v>0</v>
          </cell>
        </row>
        <row r="107">
          <cell r="A107">
            <v>4864999</v>
          </cell>
          <cell r="B107" t="str">
            <v>02/12/2024 16:58:54</v>
          </cell>
          <cell r="C107" t="str">
            <v>DTL60774</v>
          </cell>
          <cell r="D107" t="str">
            <v>M+</v>
          </cell>
          <cell r="E107">
            <v>2</v>
          </cell>
          <cell r="F107" t="str">
            <v>01/12/2024</v>
          </cell>
          <cell r="G107" t="str">
            <v>Cum.kWh net</v>
          </cell>
          <cell r="H107">
            <v>348168</v>
          </cell>
          <cell r="I107" t="str">
            <v>kVARh del &amp; rec above 103%</v>
          </cell>
          <cell r="J107">
            <v>153439</v>
          </cell>
          <cell r="K107" t="str">
            <v>kVARh del &amp; rec bet. 097% to 103%</v>
          </cell>
          <cell r="L107">
            <v>173931</v>
          </cell>
          <cell r="M107" t="str">
            <v>kVARh del &amp; rec below 097%</v>
          </cell>
          <cell r="N107">
            <v>6144</v>
          </cell>
          <cell r="O107">
            <v>0</v>
          </cell>
        </row>
        <row r="108">
          <cell r="A108">
            <v>4865000</v>
          </cell>
          <cell r="B108" t="str">
            <v>02/12/2024 14:42:59</v>
          </cell>
          <cell r="C108" t="str">
            <v>DTL60774</v>
          </cell>
          <cell r="D108" t="str">
            <v>M+</v>
          </cell>
          <cell r="E108">
            <v>2</v>
          </cell>
          <cell r="F108" t="str">
            <v>01/12/2024</v>
          </cell>
          <cell r="G108" t="str">
            <v>Cum.kWh net</v>
          </cell>
          <cell r="H108">
            <v>580086</v>
          </cell>
          <cell r="I108" t="str">
            <v>kVARh del &amp; rec above 103%</v>
          </cell>
          <cell r="J108">
            <v>968370</v>
          </cell>
          <cell r="K108" t="str">
            <v>kVARh del &amp; rec bet. 097% to 103%</v>
          </cell>
          <cell r="L108">
            <v>946385</v>
          </cell>
          <cell r="M108" t="str">
            <v>kVARh del &amp; rec below 097%</v>
          </cell>
          <cell r="N108">
            <v>3097</v>
          </cell>
          <cell r="O108">
            <v>0</v>
          </cell>
        </row>
        <row r="109">
          <cell r="A109">
            <v>4865004</v>
          </cell>
          <cell r="B109" t="str">
            <v>02/12/2024 13:21:36</v>
          </cell>
          <cell r="C109" t="str">
            <v>DTL60774</v>
          </cell>
          <cell r="D109" t="str">
            <v>M+</v>
          </cell>
          <cell r="E109">
            <v>2</v>
          </cell>
          <cell r="F109" t="str">
            <v>01/12/2024</v>
          </cell>
          <cell r="G109" t="str">
            <v>Cum.kWh net</v>
          </cell>
          <cell r="H109">
            <v>298374</v>
          </cell>
          <cell r="I109" t="str">
            <v>kVARh del &amp; rec above 103%</v>
          </cell>
          <cell r="J109">
            <v>805</v>
          </cell>
          <cell r="K109" t="str">
            <v>kVARh del &amp; rec bet. 097% to 103%</v>
          </cell>
          <cell r="L109">
            <v>13872</v>
          </cell>
          <cell r="M109" t="str">
            <v>kVARh del &amp; rec below 097%</v>
          </cell>
          <cell r="N109">
            <v>3256</v>
          </cell>
          <cell r="O109">
            <v>0</v>
          </cell>
        </row>
        <row r="110">
          <cell r="A110">
            <v>4865005</v>
          </cell>
          <cell r="B110" t="str">
            <v>02/12/2024 10:33:46</v>
          </cell>
          <cell r="C110" t="str">
            <v>DTL60774</v>
          </cell>
          <cell r="D110" t="str">
            <v>M+</v>
          </cell>
          <cell r="E110">
            <v>2</v>
          </cell>
          <cell r="F110" t="str">
            <v>01/12/2024</v>
          </cell>
          <cell r="G110" t="str">
            <v>Cum.kWh net</v>
          </cell>
          <cell r="H110">
            <v>760275</v>
          </cell>
          <cell r="I110" t="str">
            <v>kVARh del &amp; rec above 103%</v>
          </cell>
          <cell r="J110">
            <v>998861</v>
          </cell>
          <cell r="K110" t="str">
            <v>kVARh del &amp; rec bet. 097% to 103%</v>
          </cell>
          <cell r="L110">
            <v>977473</v>
          </cell>
          <cell r="M110" t="str">
            <v>kVARh del &amp; rec below 097%</v>
          </cell>
          <cell r="N110">
            <v>997146</v>
          </cell>
          <cell r="O110">
            <v>0</v>
          </cell>
        </row>
        <row r="111">
          <cell r="A111">
            <v>4865005</v>
          </cell>
          <cell r="B111" t="str">
            <v>02/12/2024 10:37:25</v>
          </cell>
          <cell r="C111" t="str">
            <v>DTL60774</v>
          </cell>
          <cell r="D111" t="str">
            <v>M+</v>
          </cell>
          <cell r="E111">
            <v>2</v>
          </cell>
          <cell r="F111" t="str">
            <v>01/12/2024</v>
          </cell>
          <cell r="G111" t="str">
            <v>Cum.kWh net</v>
          </cell>
          <cell r="H111">
            <v>760275</v>
          </cell>
          <cell r="I111" t="str">
            <v>kVARh del &amp; rec above 103%</v>
          </cell>
          <cell r="J111">
            <v>998861</v>
          </cell>
          <cell r="K111" t="str">
            <v>kVARh del &amp; rec bet. 097% to 103%</v>
          </cell>
          <cell r="L111">
            <v>977473</v>
          </cell>
          <cell r="M111" t="str">
            <v>kVARh del &amp; rec below 097%</v>
          </cell>
          <cell r="N111">
            <v>997146</v>
          </cell>
          <cell r="O111">
            <v>0</v>
          </cell>
        </row>
        <row r="112">
          <cell r="A112">
            <v>4865010</v>
          </cell>
          <cell r="B112" t="str">
            <v>02/12/2024 12:39:54</v>
          </cell>
          <cell r="C112" t="str">
            <v>DTL60774</v>
          </cell>
          <cell r="D112" t="str">
            <v>M+</v>
          </cell>
          <cell r="E112">
            <v>2</v>
          </cell>
          <cell r="F112" t="str">
            <v>01/12/2024</v>
          </cell>
          <cell r="G112" t="str">
            <v>Cum.kWh net</v>
          </cell>
          <cell r="H112">
            <v>84777</v>
          </cell>
          <cell r="I112" t="str">
            <v>kVARh del &amp; rec above 103%</v>
          </cell>
          <cell r="J112">
            <v>999708</v>
          </cell>
          <cell r="K112" t="str">
            <v>kVARh del &amp; rec bet. 097% to 103%</v>
          </cell>
          <cell r="L112">
            <v>6660</v>
          </cell>
          <cell r="M112" t="str">
            <v>kVARh del &amp; rec below 097%</v>
          </cell>
          <cell r="N112">
            <v>2376</v>
          </cell>
          <cell r="O112">
            <v>0</v>
          </cell>
        </row>
        <row r="113">
          <cell r="A113">
            <v>4865015</v>
          </cell>
          <cell r="B113" t="str">
            <v>02/12/2024 15:09:12</v>
          </cell>
          <cell r="C113" t="str">
            <v>DTL60774</v>
          </cell>
          <cell r="D113" t="str">
            <v>M+</v>
          </cell>
          <cell r="E113">
            <v>2</v>
          </cell>
          <cell r="F113" t="str">
            <v>01/12/2024</v>
          </cell>
          <cell r="G113" t="str">
            <v>Cum.kWh net</v>
          </cell>
          <cell r="H113">
            <v>918904</v>
          </cell>
          <cell r="I113" t="str">
            <v>kVARh del &amp; rec above 103%</v>
          </cell>
          <cell r="J113">
            <v>38209</v>
          </cell>
          <cell r="K113" t="str">
            <v>kVARh del &amp; rec bet. 097% to 103%</v>
          </cell>
          <cell r="L113">
            <v>42487</v>
          </cell>
          <cell r="M113" t="str">
            <v>kVARh del &amp; rec below 097%</v>
          </cell>
          <cell r="N113">
            <v>77</v>
          </cell>
          <cell r="O113">
            <v>0</v>
          </cell>
        </row>
        <row r="114">
          <cell r="A114">
            <v>4865016</v>
          </cell>
          <cell r="B114" t="str">
            <v>02/12/2024 15:22:23</v>
          </cell>
          <cell r="C114" t="str">
            <v>DTL60774</v>
          </cell>
          <cell r="D114" t="str">
            <v>M+</v>
          </cell>
          <cell r="E114">
            <v>2</v>
          </cell>
          <cell r="F114" t="str">
            <v>01/12/2024</v>
          </cell>
          <cell r="G114" t="str">
            <v>Cum.kWh net</v>
          </cell>
          <cell r="H114">
            <v>768585</v>
          </cell>
          <cell r="I114" t="str">
            <v>kVARh del &amp; rec above 103%</v>
          </cell>
          <cell r="J114">
            <v>3580</v>
          </cell>
          <cell r="K114" t="str">
            <v>kVARh del &amp; rec bet. 097% to 103%</v>
          </cell>
          <cell r="L114">
            <v>10673</v>
          </cell>
          <cell r="M114" t="str">
            <v>kVARh del &amp; rec below 097%</v>
          </cell>
          <cell r="N114">
            <v>999877</v>
          </cell>
          <cell r="O114">
            <v>0</v>
          </cell>
        </row>
        <row r="115">
          <cell r="A115">
            <v>4865022</v>
          </cell>
          <cell r="B115" t="str">
            <v>02/12/2024 10:51:26</v>
          </cell>
          <cell r="C115" t="str">
            <v>DTL60774</v>
          </cell>
          <cell r="D115" t="str">
            <v>M+</v>
          </cell>
          <cell r="E115">
            <v>2</v>
          </cell>
          <cell r="F115" t="str">
            <v>01/12/2024</v>
          </cell>
          <cell r="G115" t="str">
            <v>Cum.kWh net</v>
          </cell>
          <cell r="H115">
            <v>792966</v>
          </cell>
          <cell r="I115" t="str">
            <v>kVARh del &amp; rec above 103%</v>
          </cell>
          <cell r="J115">
            <v>2041</v>
          </cell>
          <cell r="K115" t="str">
            <v>kVARh del &amp; rec bet. 097% to 103%</v>
          </cell>
          <cell r="L115">
            <v>991155</v>
          </cell>
          <cell r="M115" t="str">
            <v>kVARh del &amp; rec below 097%</v>
          </cell>
          <cell r="N115">
            <v>998599</v>
          </cell>
          <cell r="O115">
            <v>0</v>
          </cell>
        </row>
        <row r="116">
          <cell r="A116">
            <v>4865025</v>
          </cell>
          <cell r="B116" t="str">
            <v>03/12/2024 16:01:15</v>
          </cell>
          <cell r="C116" t="str">
            <v>DTL60774</v>
          </cell>
          <cell r="D116" t="str">
            <v>M+</v>
          </cell>
          <cell r="E116">
            <v>3</v>
          </cell>
          <cell r="F116" t="str">
            <v>01/12/2024</v>
          </cell>
          <cell r="G116" t="str">
            <v>Cum.kWh net</v>
          </cell>
          <cell r="H116">
            <v>704678</v>
          </cell>
          <cell r="I116" t="str">
            <v>kVARh del &amp; rec above 103%</v>
          </cell>
          <cell r="J116">
            <v>47695</v>
          </cell>
          <cell r="K116" t="str">
            <v>kVARh del &amp; rec bet. 097% to 103%</v>
          </cell>
          <cell r="L116">
            <v>117277</v>
          </cell>
          <cell r="M116" t="str">
            <v>kVARh del &amp; rec below 097%</v>
          </cell>
          <cell r="N116">
            <v>996924</v>
          </cell>
          <cell r="O116">
            <v>0</v>
          </cell>
        </row>
        <row r="117">
          <cell r="A117">
            <v>4865026</v>
          </cell>
          <cell r="B117" t="str">
            <v>02/12/2024 11:23:48</v>
          </cell>
          <cell r="C117" t="str">
            <v>DTL60774</v>
          </cell>
          <cell r="D117" t="str">
            <v>M+</v>
          </cell>
          <cell r="E117">
            <v>2</v>
          </cell>
          <cell r="F117" t="str">
            <v>01/12/2024</v>
          </cell>
          <cell r="G117" t="str">
            <v>Cum.kWh net</v>
          </cell>
          <cell r="H117">
            <v>560112</v>
          </cell>
          <cell r="I117" t="str">
            <v>kVARh del &amp; rec above 103%</v>
          </cell>
          <cell r="J117">
            <v>956408</v>
          </cell>
          <cell r="K117" t="str">
            <v>kVARh del &amp; rec bet. 097% to 103%</v>
          </cell>
          <cell r="L117">
            <v>972991</v>
          </cell>
          <cell r="M117" t="str">
            <v>kVARh del &amp; rec below 097%</v>
          </cell>
          <cell r="N117">
            <v>912</v>
          </cell>
          <cell r="O117">
            <v>0</v>
          </cell>
        </row>
        <row r="118">
          <cell r="A118">
            <v>4865027</v>
          </cell>
          <cell r="B118" t="str">
            <v>02/12/2024 14:57:46</v>
          </cell>
          <cell r="C118" t="str">
            <v>DTL60774</v>
          </cell>
          <cell r="D118" t="str">
            <v>M+</v>
          </cell>
          <cell r="E118">
            <v>2</v>
          </cell>
          <cell r="F118" t="str">
            <v>01/12/2024</v>
          </cell>
          <cell r="G118" t="str">
            <v>Cum.kWh net</v>
          </cell>
          <cell r="H118">
            <v>58575</v>
          </cell>
          <cell r="I118" t="str">
            <v>kVARh del &amp; rec above 103%</v>
          </cell>
          <cell r="J118">
            <v>995961</v>
          </cell>
          <cell r="K118" t="str">
            <v>kVARh del &amp; rec bet. 097% to 103%</v>
          </cell>
          <cell r="L118">
            <v>988354</v>
          </cell>
          <cell r="M118" t="str">
            <v>kVARh del &amp; rec below 097%</v>
          </cell>
          <cell r="N118">
            <v>999772</v>
          </cell>
          <cell r="O118">
            <v>0</v>
          </cell>
        </row>
        <row r="119">
          <cell r="A119">
            <v>4865030</v>
          </cell>
          <cell r="B119" t="str">
            <v>02/12/2024 14:50:14</v>
          </cell>
          <cell r="C119" t="str">
            <v>DTL60774</v>
          </cell>
          <cell r="D119" t="str">
            <v>M+</v>
          </cell>
          <cell r="E119">
            <v>2</v>
          </cell>
          <cell r="F119" t="str">
            <v>01/12/2024</v>
          </cell>
          <cell r="G119" t="str">
            <v>Cum.kWh net</v>
          </cell>
          <cell r="H119">
            <v>653116</v>
          </cell>
          <cell r="I119" t="str">
            <v>kVARh del &amp; rec above 103%</v>
          </cell>
          <cell r="J119">
            <v>890300</v>
          </cell>
          <cell r="K119" t="str">
            <v>kVARh del &amp; rec bet. 097% to 103%</v>
          </cell>
          <cell r="L119">
            <v>828531</v>
          </cell>
          <cell r="M119" t="str">
            <v>kVARh del &amp; rec below 097%</v>
          </cell>
          <cell r="N119">
            <v>933173</v>
          </cell>
          <cell r="O119">
            <v>0</v>
          </cell>
        </row>
        <row r="120">
          <cell r="A120">
            <v>4865036</v>
          </cell>
          <cell r="B120" t="str">
            <v>03/12/2024 14:24:47</v>
          </cell>
          <cell r="C120" t="str">
            <v>DTL60774</v>
          </cell>
          <cell r="D120" t="str">
            <v>M+</v>
          </cell>
          <cell r="E120">
            <v>3</v>
          </cell>
          <cell r="F120" t="str">
            <v>01/12/2024</v>
          </cell>
          <cell r="G120" t="str">
            <v>Cum.kWh net</v>
          </cell>
          <cell r="H120">
            <v>235198</v>
          </cell>
          <cell r="I120" t="str">
            <v>kVARh del &amp; rec above 103%</v>
          </cell>
          <cell r="J120">
            <v>953070</v>
          </cell>
          <cell r="K120" t="str">
            <v>kVARh del &amp; rec bet. 097% to 103%</v>
          </cell>
          <cell r="L120">
            <v>782008</v>
          </cell>
          <cell r="M120" t="str">
            <v>kVARh del &amp; rec below 097%</v>
          </cell>
          <cell r="N120">
            <v>984381</v>
          </cell>
          <cell r="O120">
            <v>0</v>
          </cell>
        </row>
        <row r="121">
          <cell r="A121">
            <v>4865038</v>
          </cell>
          <cell r="B121" t="str">
            <v>02/12/2024 11:46:19</v>
          </cell>
          <cell r="C121" t="str">
            <v>DTL60774</v>
          </cell>
          <cell r="D121" t="str">
            <v>M+</v>
          </cell>
          <cell r="E121">
            <v>2</v>
          </cell>
          <cell r="F121" t="str">
            <v>01/12/2024</v>
          </cell>
          <cell r="G121" t="str">
            <v>Cum.kWh net</v>
          </cell>
          <cell r="H121">
            <v>843169</v>
          </cell>
          <cell r="I121" t="str">
            <v>kVARh del &amp; rec above 103%</v>
          </cell>
          <cell r="J121">
            <v>1093</v>
          </cell>
          <cell r="K121" t="str">
            <v>kVARh del &amp; rec bet. 097% to 103%</v>
          </cell>
          <cell r="L121">
            <v>18030</v>
          </cell>
          <cell r="M121" t="str">
            <v>kVARh del &amp; rec below 097%</v>
          </cell>
          <cell r="N121">
            <v>1929</v>
          </cell>
          <cell r="O121">
            <v>0</v>
          </cell>
        </row>
        <row r="122">
          <cell r="A122">
            <v>4865039</v>
          </cell>
          <cell r="B122" t="str">
            <v>02/12/2024 11:44:23</v>
          </cell>
          <cell r="C122" t="str">
            <v>DTL60774</v>
          </cell>
          <cell r="D122" t="str">
            <v>M+</v>
          </cell>
          <cell r="E122">
            <v>2</v>
          </cell>
          <cell r="F122" t="str">
            <v>01/12/2024</v>
          </cell>
          <cell r="G122" t="str">
            <v>Cum.kWh net</v>
          </cell>
          <cell r="H122">
            <v>76951</v>
          </cell>
          <cell r="I122" t="str">
            <v>kVARh del &amp; rec above 103%</v>
          </cell>
          <cell r="J122">
            <v>999495</v>
          </cell>
          <cell r="K122" t="str">
            <v>kVARh del &amp; rec bet. 097% to 103%</v>
          </cell>
          <cell r="L122">
            <v>7419</v>
          </cell>
          <cell r="M122" t="str">
            <v>kVARh del &amp; rec below 097%</v>
          </cell>
          <cell r="N122">
            <v>856</v>
          </cell>
          <cell r="O122">
            <v>0</v>
          </cell>
        </row>
        <row r="123">
          <cell r="A123">
            <v>4865041</v>
          </cell>
          <cell r="B123" t="str">
            <v>02/12/2024 15:40:35</v>
          </cell>
          <cell r="C123" t="str">
            <v>DTL60774</v>
          </cell>
          <cell r="D123" t="str">
            <v>M+</v>
          </cell>
          <cell r="E123">
            <v>2</v>
          </cell>
          <cell r="F123" t="str">
            <v>01/12/2024</v>
          </cell>
          <cell r="G123" t="str">
            <v>Cum.kWh net</v>
          </cell>
          <cell r="H123">
            <v>564555</v>
          </cell>
          <cell r="I123" t="str">
            <v>kVARh del &amp; rec above 103%</v>
          </cell>
          <cell r="J123">
            <v>63931</v>
          </cell>
          <cell r="K123" t="str">
            <v>kVARh del &amp; rec bet. 097% to 103%</v>
          </cell>
          <cell r="L123">
            <v>56033</v>
          </cell>
          <cell r="M123" t="str">
            <v>kVARh del &amp; rec below 097%</v>
          </cell>
          <cell r="N123">
            <v>995900</v>
          </cell>
          <cell r="O123">
            <v>0</v>
          </cell>
        </row>
        <row r="124">
          <cell r="A124">
            <v>4865042</v>
          </cell>
          <cell r="B124" t="str">
            <v>02/12/2024 12:28:23</v>
          </cell>
          <cell r="C124" t="str">
            <v>DTL60774</v>
          </cell>
          <cell r="D124" t="str">
            <v>M+</v>
          </cell>
          <cell r="E124">
            <v>2</v>
          </cell>
          <cell r="F124" t="str">
            <v>01/12/2024</v>
          </cell>
          <cell r="G124" t="str">
            <v>Cum.kWh net</v>
          </cell>
          <cell r="H124">
            <v>481021</v>
          </cell>
          <cell r="I124" t="str">
            <v>kVARh del &amp; rec above 103%</v>
          </cell>
          <cell r="J124">
            <v>9264</v>
          </cell>
          <cell r="K124" t="str">
            <v>kVARh del &amp; rec bet. 097% to 103%</v>
          </cell>
          <cell r="L124">
            <v>40811</v>
          </cell>
          <cell r="M124" t="str">
            <v>kVARh del &amp; rec below 097%</v>
          </cell>
          <cell r="N124">
            <v>1610</v>
          </cell>
          <cell r="O124">
            <v>0</v>
          </cell>
        </row>
        <row r="125">
          <cell r="A125">
            <v>4865043</v>
          </cell>
          <cell r="B125" t="str">
            <v>02/12/2024 07:02:43</v>
          </cell>
          <cell r="C125" t="str">
            <v>DTL60774</v>
          </cell>
          <cell r="D125" t="str">
            <v>M+</v>
          </cell>
          <cell r="E125">
            <v>2</v>
          </cell>
          <cell r="F125" t="str">
            <v>01/12/2024</v>
          </cell>
          <cell r="G125" t="str">
            <v>Cum.kWh net</v>
          </cell>
          <cell r="H125">
            <v>419848</v>
          </cell>
          <cell r="I125" t="str">
            <v>kVARh del &amp; rec above 103%</v>
          </cell>
          <cell r="J125">
            <v>907</v>
          </cell>
          <cell r="K125" t="str">
            <v>kVARh del &amp; rec bet. 097% to 103%</v>
          </cell>
          <cell r="L125">
            <v>49607</v>
          </cell>
          <cell r="M125" t="str">
            <v>kVARh del &amp; rec below 097%</v>
          </cell>
          <cell r="N125">
            <v>18400</v>
          </cell>
          <cell r="O125">
            <v>0</v>
          </cell>
        </row>
        <row r="126">
          <cell r="A126">
            <v>4865052</v>
          </cell>
          <cell r="B126" t="str">
            <v>02/12/2024 06:53:07</v>
          </cell>
          <cell r="C126" t="str">
            <v>DTL60774</v>
          </cell>
          <cell r="D126" t="str">
            <v>M+</v>
          </cell>
          <cell r="E126">
            <v>2</v>
          </cell>
          <cell r="F126" t="str">
            <v>01/12/2024</v>
          </cell>
          <cell r="G126" t="str">
            <v>Cum.kWh net</v>
          </cell>
          <cell r="H126">
            <v>401624</v>
          </cell>
          <cell r="I126" t="str">
            <v>kVARh del &amp; rec above 103%</v>
          </cell>
          <cell r="J126">
            <v>65657</v>
          </cell>
          <cell r="K126" t="str">
            <v>kVARh del &amp; rec bet. 097% to 103%</v>
          </cell>
          <cell r="L126">
            <v>169093</v>
          </cell>
          <cell r="M126" t="str">
            <v>kVARh del &amp; rec below 097%</v>
          </cell>
          <cell r="N126">
            <v>4859</v>
          </cell>
          <cell r="O126">
            <v>0</v>
          </cell>
        </row>
        <row r="127">
          <cell r="A127">
            <v>4865060</v>
          </cell>
          <cell r="B127" t="str">
            <v>02/12/2024 11:22:33</v>
          </cell>
          <cell r="C127" t="str">
            <v>DTL60774</v>
          </cell>
          <cell r="D127" t="str">
            <v>M+</v>
          </cell>
          <cell r="E127">
            <v>2</v>
          </cell>
          <cell r="F127" t="str">
            <v>01/12/2024</v>
          </cell>
          <cell r="G127" t="str">
            <v>Cum.kWh net</v>
          </cell>
          <cell r="H127">
            <v>339971</v>
          </cell>
          <cell r="I127" t="str">
            <v>kVARh del &amp; rec above 103%</v>
          </cell>
          <cell r="J127">
            <v>70421</v>
          </cell>
          <cell r="K127" t="str">
            <v>kVARh del &amp; rec bet. 097% to 103%</v>
          </cell>
          <cell r="L127">
            <v>7817</v>
          </cell>
          <cell r="M127" t="str">
            <v>kVARh del &amp; rec below 097%</v>
          </cell>
          <cell r="N127">
            <v>999999</v>
          </cell>
          <cell r="O127">
            <v>0</v>
          </cell>
        </row>
        <row r="128">
          <cell r="A128">
            <v>4865062</v>
          </cell>
          <cell r="B128" t="str">
            <v>02/12/2024 11:38:54</v>
          </cell>
          <cell r="C128" t="str">
            <v>DTL60774</v>
          </cell>
          <cell r="D128" t="str">
            <v>M+</v>
          </cell>
          <cell r="E128">
            <v>2</v>
          </cell>
          <cell r="F128" t="str">
            <v>01/12/2024</v>
          </cell>
          <cell r="G128" t="str">
            <v>Cum.kWh net</v>
          </cell>
          <cell r="H128">
            <v>416666</v>
          </cell>
          <cell r="I128" t="str">
            <v>kVARh del &amp; rec above 103%</v>
          </cell>
          <cell r="J128">
            <v>730052</v>
          </cell>
          <cell r="K128" t="str">
            <v>kVARh del &amp; rec bet. 097% to 103%</v>
          </cell>
          <cell r="L128">
            <v>995854</v>
          </cell>
          <cell r="M128" t="str">
            <v>kVARh del &amp; rec below 097%</v>
          </cell>
          <cell r="N128">
            <v>3</v>
          </cell>
          <cell r="O128">
            <v>0</v>
          </cell>
        </row>
        <row r="129">
          <cell r="A129">
            <v>4865064</v>
          </cell>
          <cell r="B129" t="str">
            <v>02/12/2024 13:30:26</v>
          </cell>
          <cell r="C129" t="str">
            <v>DTL60774</v>
          </cell>
          <cell r="D129" t="str">
            <v>M+</v>
          </cell>
          <cell r="E129">
            <v>2</v>
          </cell>
          <cell r="F129" t="str">
            <v>01/12/2024</v>
          </cell>
          <cell r="G129" t="str">
            <v>Cum.kWh net</v>
          </cell>
          <cell r="H129">
            <v>369678</v>
          </cell>
          <cell r="I129" t="str">
            <v>kVARh del &amp; rec above 103%</v>
          </cell>
          <cell r="J129">
            <v>991250</v>
          </cell>
          <cell r="K129" t="str">
            <v>kVARh del &amp; rec bet. 097% to 103%</v>
          </cell>
          <cell r="L129">
            <v>28176</v>
          </cell>
          <cell r="M129" t="str">
            <v>kVARh del &amp; rec below 097%</v>
          </cell>
          <cell r="N129">
            <v>998732</v>
          </cell>
          <cell r="O129">
            <v>0</v>
          </cell>
        </row>
        <row r="130">
          <cell r="A130">
            <v>4865065</v>
          </cell>
          <cell r="B130" t="str">
            <v>02/12/2024 12:39:05</v>
          </cell>
          <cell r="C130" t="str">
            <v>DTL60774</v>
          </cell>
          <cell r="D130" t="str">
            <v>M+</v>
          </cell>
          <cell r="E130">
            <v>2</v>
          </cell>
          <cell r="F130" t="str">
            <v>01/12/2024</v>
          </cell>
          <cell r="G130" t="str">
            <v>Cum.kWh net</v>
          </cell>
          <cell r="H130">
            <v>999998</v>
          </cell>
          <cell r="I130" t="str">
            <v>kVARh del &amp; rec above 103%</v>
          </cell>
          <cell r="J130">
            <v>0</v>
          </cell>
          <cell r="K130" t="str">
            <v>kVARh del &amp; rec bet. 097% to 103%</v>
          </cell>
          <cell r="L130">
            <v>999987</v>
          </cell>
          <cell r="M130" t="str">
            <v>kVARh del &amp; rec below 097%</v>
          </cell>
          <cell r="N130">
            <v>999995</v>
          </cell>
          <cell r="O130">
            <v>0</v>
          </cell>
        </row>
        <row r="131">
          <cell r="A131">
            <v>4865066</v>
          </cell>
          <cell r="B131" t="str">
            <v>02/12/2024 11:24:40</v>
          </cell>
          <cell r="C131" t="str">
            <v>DTL60774</v>
          </cell>
          <cell r="D131" t="str">
            <v>M+</v>
          </cell>
          <cell r="E131">
            <v>2</v>
          </cell>
          <cell r="F131" t="str">
            <v>01/12/2024</v>
          </cell>
          <cell r="G131" t="str">
            <v>Cum.kWh net</v>
          </cell>
          <cell r="H131">
            <v>41694</v>
          </cell>
          <cell r="I131" t="str">
            <v>kVARh del &amp; rec above 103%</v>
          </cell>
          <cell r="J131">
            <v>688</v>
          </cell>
          <cell r="K131" t="str">
            <v>kVARh del &amp; rec bet. 097% to 103%</v>
          </cell>
          <cell r="L131">
            <v>5808</v>
          </cell>
          <cell r="M131" t="str">
            <v>kVARh del &amp; rec below 097%</v>
          </cell>
          <cell r="N131">
            <v>687</v>
          </cell>
          <cell r="O131">
            <v>0</v>
          </cell>
        </row>
        <row r="132">
          <cell r="A132">
            <v>4865067</v>
          </cell>
          <cell r="B132" t="str">
            <v>02/12/2024 10:50:04</v>
          </cell>
          <cell r="C132" t="str">
            <v>DTL60774</v>
          </cell>
          <cell r="D132" t="str">
            <v>M+</v>
          </cell>
          <cell r="E132">
            <v>2</v>
          </cell>
          <cell r="F132" t="str">
            <v>01/12/2024</v>
          </cell>
          <cell r="G132" t="str">
            <v>Cum.kWh net</v>
          </cell>
          <cell r="H132">
            <v>27405</v>
          </cell>
          <cell r="I132" t="str">
            <v>kVARh del &amp; rec above 103%</v>
          </cell>
          <cell r="J132">
            <v>285</v>
          </cell>
          <cell r="K132" t="str">
            <v>kVARh del &amp; rec bet. 097% to 103%</v>
          </cell>
          <cell r="L132">
            <v>5032</v>
          </cell>
          <cell r="M132" t="str">
            <v>kVARh del &amp; rec below 097%</v>
          </cell>
          <cell r="N132">
            <v>2020</v>
          </cell>
          <cell r="O132">
            <v>0</v>
          </cell>
        </row>
        <row r="133">
          <cell r="A133">
            <v>4865068</v>
          </cell>
          <cell r="B133" t="str">
            <v>03/12/2024 16:11:26</v>
          </cell>
          <cell r="C133" t="str">
            <v>DTL60774</v>
          </cell>
          <cell r="D133" t="str">
            <v>M+</v>
          </cell>
          <cell r="E133">
            <v>3</v>
          </cell>
          <cell r="F133" t="str">
            <v>01/12/2024</v>
          </cell>
          <cell r="G133" t="str">
            <v>Cum.kWh net</v>
          </cell>
          <cell r="H133">
            <v>25635</v>
          </cell>
          <cell r="I133" t="str">
            <v>kVARh del &amp; rec above 103%</v>
          </cell>
          <cell r="J133">
            <v>602</v>
          </cell>
          <cell r="K133" t="str">
            <v>kVARh del &amp; rec bet. 097% to 103%</v>
          </cell>
          <cell r="L133">
            <v>11679</v>
          </cell>
          <cell r="M133" t="str">
            <v>kVARh del &amp; rec below 097%</v>
          </cell>
          <cell r="N133">
            <v>6396</v>
          </cell>
          <cell r="O133">
            <v>0</v>
          </cell>
        </row>
        <row r="134">
          <cell r="A134">
            <v>4865071</v>
          </cell>
          <cell r="B134" t="str">
            <v>02/12/2024 15:55:34</v>
          </cell>
          <cell r="C134" t="str">
            <v>DTL60774</v>
          </cell>
          <cell r="D134" t="str">
            <v>M+</v>
          </cell>
          <cell r="E134">
            <v>2</v>
          </cell>
          <cell r="F134" t="str">
            <v>01/12/2024</v>
          </cell>
          <cell r="G134" t="str">
            <v>Cum.kWh net</v>
          </cell>
          <cell r="H134">
            <v>10098</v>
          </cell>
          <cell r="I134" t="str">
            <v>kVARh del &amp; rec above 103%</v>
          </cell>
          <cell r="J134">
            <v>922</v>
          </cell>
          <cell r="K134" t="str">
            <v>kVARh del &amp; rec bet. 097% to 103%</v>
          </cell>
          <cell r="L134">
            <v>5496</v>
          </cell>
          <cell r="M134" t="str">
            <v>kVARh del &amp; rec below 097%</v>
          </cell>
          <cell r="N134">
            <v>681</v>
          </cell>
          <cell r="O134">
            <v>0</v>
          </cell>
        </row>
        <row r="135">
          <cell r="A135">
            <v>4865072</v>
          </cell>
          <cell r="B135" t="str">
            <v>02/12/2024 11:23:07</v>
          </cell>
          <cell r="C135" t="str">
            <v>DTL60774</v>
          </cell>
          <cell r="D135" t="str">
            <v>M+</v>
          </cell>
          <cell r="E135">
            <v>2</v>
          </cell>
          <cell r="F135" t="str">
            <v>01/12/2024</v>
          </cell>
          <cell r="G135" t="str">
            <v>Cum.kWh net</v>
          </cell>
          <cell r="H135">
            <v>26691</v>
          </cell>
          <cell r="I135" t="str">
            <v>kVARh del &amp; rec above 103%</v>
          </cell>
          <cell r="J135">
            <v>999479</v>
          </cell>
          <cell r="K135" t="str">
            <v>kVARh del &amp; rec bet. 097% to 103%</v>
          </cell>
          <cell r="L135">
            <v>995436</v>
          </cell>
          <cell r="M135" t="str">
            <v>kVARh del &amp; rec below 097%</v>
          </cell>
          <cell r="N135">
            <v>999428</v>
          </cell>
          <cell r="O135">
            <v>0</v>
          </cell>
        </row>
        <row r="136">
          <cell r="A136">
            <v>4865074</v>
          </cell>
          <cell r="B136" t="str">
            <v>02/12/2024 10:50:02</v>
          </cell>
          <cell r="C136" t="str">
            <v>DTL60774</v>
          </cell>
          <cell r="D136" t="str">
            <v>M+</v>
          </cell>
          <cell r="E136">
            <v>2</v>
          </cell>
          <cell r="F136" t="str">
            <v>01/12/2024</v>
          </cell>
          <cell r="G136" t="str">
            <v>Cum.kWh net</v>
          </cell>
          <cell r="H136">
            <v>600</v>
          </cell>
          <cell r="I136" t="str">
            <v>kVARh del &amp; rec above 103%</v>
          </cell>
          <cell r="J136">
            <v>198</v>
          </cell>
          <cell r="K136" t="str">
            <v>kVARh del &amp; rec bet. 097% to 103%</v>
          </cell>
          <cell r="L136">
            <v>1292</v>
          </cell>
          <cell r="M136" t="str">
            <v>kVARh del &amp; rec below 097%</v>
          </cell>
          <cell r="N136">
            <v>134</v>
          </cell>
          <cell r="O136">
            <v>0</v>
          </cell>
        </row>
        <row r="137">
          <cell r="A137">
            <v>4865077</v>
          </cell>
          <cell r="B137" t="str">
            <v>02/12/2024 13:50:17</v>
          </cell>
          <cell r="C137" t="str">
            <v>DTL60774</v>
          </cell>
          <cell r="D137" t="str">
            <v>M+</v>
          </cell>
          <cell r="E137">
            <v>2</v>
          </cell>
          <cell r="F137" t="str">
            <v>01/12/2024</v>
          </cell>
          <cell r="G137" t="str">
            <v>Cum.kWh net</v>
          </cell>
          <cell r="H137">
            <v>22708</v>
          </cell>
          <cell r="I137" t="str">
            <v>kVARh del &amp; rec above 103%</v>
          </cell>
          <cell r="J137">
            <v>69</v>
          </cell>
          <cell r="K137" t="str">
            <v>kVARh del &amp; rec bet. 097% to 103%</v>
          </cell>
          <cell r="L137">
            <v>1692</v>
          </cell>
          <cell r="M137" t="str">
            <v>kVARh del &amp; rec below 097%</v>
          </cell>
          <cell r="N137">
            <v>266</v>
          </cell>
          <cell r="O137">
            <v>0</v>
          </cell>
        </row>
        <row r="138">
          <cell r="A138">
            <v>4865079</v>
          </cell>
          <cell r="B138" t="str">
            <v>02/12/2024 15:05:06</v>
          </cell>
          <cell r="C138" t="str">
            <v>DTL60774</v>
          </cell>
          <cell r="D138" t="str">
            <v>M+</v>
          </cell>
          <cell r="E138">
            <v>2</v>
          </cell>
          <cell r="F138" t="str">
            <v>01/12/2024</v>
          </cell>
          <cell r="G138" t="str">
            <v>Cum.kWh net</v>
          </cell>
          <cell r="H138">
            <v>10786</v>
          </cell>
          <cell r="I138" t="str">
            <v>kVARh del &amp; rec above 103%</v>
          </cell>
          <cell r="J138">
            <v>1394</v>
          </cell>
          <cell r="K138" t="str">
            <v>kVARh del &amp; rec bet. 097% to 103%</v>
          </cell>
          <cell r="L138">
            <v>5226</v>
          </cell>
          <cell r="M138" t="str">
            <v>kVARh del &amp; rec below 097%</v>
          </cell>
          <cell r="N138">
            <v>318</v>
          </cell>
          <cell r="O138">
            <v>0</v>
          </cell>
        </row>
        <row r="139">
          <cell r="A139">
            <v>4865080</v>
          </cell>
          <cell r="B139" t="str">
            <v>02/12/2024 13:33:23</v>
          </cell>
          <cell r="C139" t="str">
            <v>DTL60774</v>
          </cell>
          <cell r="D139" t="str">
            <v>M+</v>
          </cell>
          <cell r="E139">
            <v>2</v>
          </cell>
          <cell r="F139" t="str">
            <v>01/12/2024</v>
          </cell>
          <cell r="G139" t="str">
            <v>Cum.kWh net</v>
          </cell>
          <cell r="H139">
            <v>6254</v>
          </cell>
          <cell r="I139" t="str">
            <v>kVARh del &amp; rec above 103%</v>
          </cell>
          <cell r="J139">
            <v>999963</v>
          </cell>
          <cell r="K139" t="str">
            <v>kVARh del &amp; rec bet. 097% to 103%</v>
          </cell>
          <cell r="L139">
            <v>259</v>
          </cell>
          <cell r="M139" t="str">
            <v>kVARh del &amp; rec below 097%</v>
          </cell>
          <cell r="N139">
            <v>122</v>
          </cell>
          <cell r="O139">
            <v>0</v>
          </cell>
        </row>
        <row r="140">
          <cell r="A140">
            <v>4865081</v>
          </cell>
          <cell r="B140" t="str">
            <v>02/12/2024 13:56:27</v>
          </cell>
          <cell r="C140" t="str">
            <v>DTL60774</v>
          </cell>
          <cell r="D140" t="str">
            <v>M+</v>
          </cell>
          <cell r="E140">
            <v>2</v>
          </cell>
          <cell r="F140" t="str">
            <v>01/12/2024</v>
          </cell>
          <cell r="G140" t="str">
            <v>Cum.kWh net</v>
          </cell>
          <cell r="H140">
            <v>14</v>
          </cell>
          <cell r="I140" t="str">
            <v>kVARh del &amp; rec above 103%</v>
          </cell>
          <cell r="J140">
            <v>0</v>
          </cell>
          <cell r="K140" t="str">
            <v>kVARh del &amp; rec bet. 097% to 103%</v>
          </cell>
          <cell r="L140">
            <v>4</v>
          </cell>
          <cell r="M140" t="str">
            <v>kVARh del &amp; rec below 097%</v>
          </cell>
          <cell r="N140">
            <v>0</v>
          </cell>
          <cell r="O140">
            <v>0</v>
          </cell>
        </row>
        <row r="141">
          <cell r="A141">
            <v>4865082</v>
          </cell>
          <cell r="B141" t="str">
            <v>02/12/2024 11:28:47</v>
          </cell>
          <cell r="C141" t="str">
            <v>DTL60774</v>
          </cell>
          <cell r="D141" t="str">
            <v>M+</v>
          </cell>
          <cell r="E141">
            <v>2</v>
          </cell>
          <cell r="F141" t="str">
            <v>01/12/2024</v>
          </cell>
          <cell r="G141" t="str">
            <v>Cum.kWh net</v>
          </cell>
          <cell r="H141">
            <v>87400</v>
          </cell>
          <cell r="I141" t="str">
            <v>kVARh del &amp; rec above 103%</v>
          </cell>
          <cell r="J141">
            <v>1695</v>
          </cell>
          <cell r="K141" t="str">
            <v>kVARh del &amp; rec bet. 097% to 103%</v>
          </cell>
          <cell r="L141">
            <v>11495</v>
          </cell>
          <cell r="M141" t="str">
            <v>kVARh del &amp; rec below 097%</v>
          </cell>
          <cell r="N141">
            <v>737</v>
          </cell>
          <cell r="O141">
            <v>0</v>
          </cell>
        </row>
        <row r="142">
          <cell r="A142">
            <v>4865084</v>
          </cell>
          <cell r="B142" t="str">
            <v>02/12/2024 15:21:24</v>
          </cell>
          <cell r="C142" t="str">
            <v>DTL60774</v>
          </cell>
          <cell r="D142" t="str">
            <v>M+</v>
          </cell>
          <cell r="E142">
            <v>2</v>
          </cell>
          <cell r="F142" t="str">
            <v>01/12/2024</v>
          </cell>
          <cell r="G142" t="str">
            <v>Cum.kWh net</v>
          </cell>
          <cell r="H142">
            <v>1101</v>
          </cell>
          <cell r="I142" t="str">
            <v>kVARh del &amp; rec above 103%</v>
          </cell>
          <cell r="J142">
            <v>466</v>
          </cell>
          <cell r="K142" t="str">
            <v>kVARh del &amp; rec bet. 097% to 103%</v>
          </cell>
          <cell r="L142">
            <v>88</v>
          </cell>
          <cell r="M142" t="str">
            <v>kVARh del &amp; rec below 097%</v>
          </cell>
          <cell r="N142">
            <v>51</v>
          </cell>
          <cell r="O142">
            <v>0</v>
          </cell>
        </row>
        <row r="143">
          <cell r="A143">
            <v>4865088</v>
          </cell>
          <cell r="B143" t="str">
            <v>02/12/2024 11:45:02</v>
          </cell>
          <cell r="C143" t="str">
            <v>DTL60774</v>
          </cell>
          <cell r="D143" t="str">
            <v>M+</v>
          </cell>
          <cell r="E143">
            <v>2</v>
          </cell>
          <cell r="F143" t="str">
            <v>01/12/2024</v>
          </cell>
          <cell r="G143" t="str">
            <v>Cum.kWh net</v>
          </cell>
          <cell r="H143">
            <v>776</v>
          </cell>
          <cell r="I143" t="str">
            <v>kVARh del &amp; rec above 103%</v>
          </cell>
          <cell r="J143">
            <v>0</v>
          </cell>
          <cell r="K143" t="str">
            <v>kVARh del &amp; rec bet. 097% to 103%</v>
          </cell>
          <cell r="L143">
            <v>106</v>
          </cell>
          <cell r="M143" t="str">
            <v>kVARh del &amp; rec below 097%</v>
          </cell>
          <cell r="N143">
            <v>50</v>
          </cell>
          <cell r="O143">
            <v>0</v>
          </cell>
        </row>
        <row r="144">
          <cell r="A144">
            <v>4865089</v>
          </cell>
          <cell r="B144" t="str">
            <v>02/12/2024 11:31:54</v>
          </cell>
          <cell r="C144" t="str">
            <v>DTL60774</v>
          </cell>
          <cell r="D144" t="str">
            <v>M+</v>
          </cell>
          <cell r="E144">
            <v>2</v>
          </cell>
          <cell r="F144" t="str">
            <v>01/12/2024</v>
          </cell>
          <cell r="G144" t="str">
            <v>Cum.kWh net</v>
          </cell>
          <cell r="H144">
            <v>33415</v>
          </cell>
          <cell r="I144" t="str">
            <v>kVARh del &amp; rec above 103%</v>
          </cell>
          <cell r="J144">
            <v>999927</v>
          </cell>
          <cell r="K144" t="str">
            <v>kVARh del &amp; rec bet. 097% to 103%</v>
          </cell>
          <cell r="L144">
            <v>999840</v>
          </cell>
          <cell r="M144" t="str">
            <v>kVARh del &amp; rec below 097%</v>
          </cell>
          <cell r="N144">
            <v>33</v>
          </cell>
          <cell r="O144">
            <v>0</v>
          </cell>
        </row>
        <row r="145">
          <cell r="A145">
            <v>4865090</v>
          </cell>
          <cell r="B145" t="str">
            <v>02/12/2024 11:21:44</v>
          </cell>
          <cell r="C145" t="str">
            <v>DTL60774</v>
          </cell>
          <cell r="D145" t="str">
            <v>M+</v>
          </cell>
          <cell r="E145">
            <v>2</v>
          </cell>
          <cell r="F145" t="str">
            <v>01/12/2024</v>
          </cell>
          <cell r="G145" t="str">
            <v>Cum.kWh net</v>
          </cell>
          <cell r="H145">
            <v>73520</v>
          </cell>
          <cell r="I145" t="str">
            <v>kVARh del &amp; rec above 103%</v>
          </cell>
          <cell r="J145">
            <v>1233</v>
          </cell>
          <cell r="K145" t="str">
            <v>kVARh del &amp; rec bet. 097% to 103%</v>
          </cell>
          <cell r="L145">
            <v>10562</v>
          </cell>
          <cell r="M145" t="str">
            <v>kVARh del &amp; rec below 097%</v>
          </cell>
          <cell r="N145">
            <v>1856</v>
          </cell>
          <cell r="O145">
            <v>0</v>
          </cell>
        </row>
        <row r="146">
          <cell r="A146">
            <v>4865091</v>
          </cell>
          <cell r="B146" t="str">
            <v>02/12/2024 15:26:23</v>
          </cell>
          <cell r="C146" t="str">
            <v>DTL60774</v>
          </cell>
          <cell r="D146" t="str">
            <v>M+</v>
          </cell>
          <cell r="E146">
            <v>2</v>
          </cell>
          <cell r="F146" t="str">
            <v>01/12/2024</v>
          </cell>
          <cell r="G146" t="str">
            <v>Cum.kWh net</v>
          </cell>
          <cell r="H146">
            <v>114671</v>
          </cell>
          <cell r="I146" t="str">
            <v>kVARh del &amp; rec above 103%</v>
          </cell>
          <cell r="J146">
            <v>557</v>
          </cell>
          <cell r="K146" t="str">
            <v>kVARh del &amp; rec bet. 097% to 103%</v>
          </cell>
          <cell r="L146">
            <v>39645</v>
          </cell>
          <cell r="M146" t="str">
            <v>kVARh del &amp; rec below 097%</v>
          </cell>
          <cell r="N146">
            <v>34176</v>
          </cell>
          <cell r="O146">
            <v>0</v>
          </cell>
        </row>
        <row r="147">
          <cell r="A147">
            <v>4865094</v>
          </cell>
          <cell r="B147" t="str">
            <v>03/12/2024 11:13:14</v>
          </cell>
          <cell r="C147" t="str">
            <v>DTL60774</v>
          </cell>
          <cell r="D147" t="str">
            <v>M+</v>
          </cell>
          <cell r="E147">
            <v>3</v>
          </cell>
          <cell r="F147" t="str">
            <v>01/12/2024</v>
          </cell>
          <cell r="G147" t="str">
            <v>Cum.kWh net</v>
          </cell>
          <cell r="H147">
            <v>2927</v>
          </cell>
          <cell r="I147" t="str">
            <v>kVARh del &amp; rec above 103%</v>
          </cell>
          <cell r="J147">
            <v>999964</v>
          </cell>
          <cell r="K147" t="str">
            <v>kVARh del &amp; rec bet. 097% to 103%</v>
          </cell>
          <cell r="L147">
            <v>218</v>
          </cell>
          <cell r="M147" t="str">
            <v>kVARh del &amp; rec below 097%</v>
          </cell>
          <cell r="N147">
            <v>2</v>
          </cell>
          <cell r="O147">
            <v>0</v>
          </cell>
        </row>
        <row r="148">
          <cell r="A148">
            <v>4865100</v>
          </cell>
          <cell r="B148" t="str">
            <v>02/12/2024 11:54:35</v>
          </cell>
          <cell r="C148" t="str">
            <v>DTL60774</v>
          </cell>
          <cell r="D148" t="str">
            <v>M+</v>
          </cell>
          <cell r="E148">
            <v>2</v>
          </cell>
          <cell r="F148" t="str">
            <v>01/12/2024</v>
          </cell>
          <cell r="G148" t="str">
            <v>Cum.kWh net</v>
          </cell>
          <cell r="H148">
            <v>120359</v>
          </cell>
          <cell r="I148" t="str">
            <v>kVARh del &amp; rec above 103%</v>
          </cell>
          <cell r="J148">
            <v>999636</v>
          </cell>
          <cell r="K148" t="str">
            <v>kVARh del &amp; rec bet. 097% to 103%</v>
          </cell>
          <cell r="L148">
            <v>1529</v>
          </cell>
          <cell r="M148" t="str">
            <v>kVARh del &amp; rec below 097%</v>
          </cell>
          <cell r="N148">
            <v>999738</v>
          </cell>
          <cell r="O148">
            <v>0</v>
          </cell>
        </row>
        <row r="149">
          <cell r="A149">
            <v>4865103</v>
          </cell>
          <cell r="B149" t="str">
            <v>03/12/2024 14:32:33</v>
          </cell>
          <cell r="C149" t="str">
            <v>DTL60774</v>
          </cell>
          <cell r="D149" t="str">
            <v>M+</v>
          </cell>
          <cell r="E149">
            <v>3</v>
          </cell>
          <cell r="F149" t="str">
            <v>01/12/2024</v>
          </cell>
          <cell r="G149" t="str">
            <v>Cum.kWh net</v>
          </cell>
          <cell r="H149">
            <v>29240</v>
          </cell>
          <cell r="I149" t="str">
            <v>kVARh del &amp; rec above 103%</v>
          </cell>
          <cell r="J149">
            <v>999624</v>
          </cell>
          <cell r="K149" t="str">
            <v>kVARh del &amp; rec bet. 097% to 103%</v>
          </cell>
          <cell r="L149">
            <v>994399</v>
          </cell>
          <cell r="M149" t="str">
            <v>kVARh del &amp; rec below 097%</v>
          </cell>
          <cell r="N149">
            <v>999853</v>
          </cell>
          <cell r="O149">
            <v>0</v>
          </cell>
        </row>
        <row r="150">
          <cell r="A150">
            <v>4865104</v>
          </cell>
          <cell r="B150" t="str">
            <v>03/12/2024 13:30:45</v>
          </cell>
          <cell r="C150" t="str">
            <v>DTL60774</v>
          </cell>
          <cell r="D150" t="str">
            <v>M+</v>
          </cell>
          <cell r="E150">
            <v>3</v>
          </cell>
          <cell r="F150" t="str">
            <v>01/12/2024</v>
          </cell>
          <cell r="G150" t="str">
            <v>Cum.kWh net</v>
          </cell>
          <cell r="H150">
            <v>348067</v>
          </cell>
          <cell r="I150" t="str">
            <v>kVARh del &amp; rec above 103%</v>
          </cell>
          <cell r="J150">
            <v>18390</v>
          </cell>
          <cell r="K150" t="str">
            <v>kVARh del &amp; rec bet. 097% to 103%</v>
          </cell>
          <cell r="L150">
            <v>145233</v>
          </cell>
          <cell r="M150" t="str">
            <v>kVARh del &amp; rec below 097%</v>
          </cell>
          <cell r="N150">
            <v>999675</v>
          </cell>
          <cell r="O150">
            <v>0</v>
          </cell>
        </row>
        <row r="151">
          <cell r="A151">
            <v>4865107</v>
          </cell>
          <cell r="B151" t="str">
            <v>02/12/2024 13:11:11</v>
          </cell>
          <cell r="C151" t="str">
            <v>DTL60774</v>
          </cell>
          <cell r="D151" t="str">
            <v>M+</v>
          </cell>
          <cell r="E151">
            <v>2</v>
          </cell>
          <cell r="F151" t="str">
            <v>01/12/2024</v>
          </cell>
          <cell r="G151" t="str">
            <v>Cum.kWh net</v>
          </cell>
          <cell r="H151">
            <v>396276</v>
          </cell>
          <cell r="I151" t="str">
            <v>kVARh del &amp; rec above 103%</v>
          </cell>
          <cell r="J151">
            <v>999256</v>
          </cell>
          <cell r="K151" t="str">
            <v>kVARh del &amp; rec bet. 097% to 103%</v>
          </cell>
          <cell r="L151">
            <v>19506</v>
          </cell>
          <cell r="M151" t="str">
            <v>kVARh del &amp; rec below 097%</v>
          </cell>
          <cell r="N151">
            <v>883</v>
          </cell>
          <cell r="O151">
            <v>0</v>
          </cell>
        </row>
        <row r="152">
          <cell r="A152">
            <v>4865111</v>
          </cell>
          <cell r="B152" t="str">
            <v>03/12/2024 13:58:28</v>
          </cell>
          <cell r="C152" t="str">
            <v>DTL60774</v>
          </cell>
          <cell r="D152" t="str">
            <v>M+</v>
          </cell>
          <cell r="E152">
            <v>3</v>
          </cell>
          <cell r="F152" t="str">
            <v>01/12/2024</v>
          </cell>
          <cell r="G152" t="str">
            <v>Cum.kWh net</v>
          </cell>
          <cell r="H152">
            <v>979198</v>
          </cell>
          <cell r="I152" t="str">
            <v>kVARh del &amp; rec above 103%</v>
          </cell>
          <cell r="J152">
            <v>10249</v>
          </cell>
          <cell r="K152" t="str">
            <v>kVARh del &amp; rec bet. 097% to 103%</v>
          </cell>
          <cell r="L152">
            <v>18516</v>
          </cell>
          <cell r="M152" t="str">
            <v>kVARh del &amp; rec below 097%</v>
          </cell>
          <cell r="N152">
            <v>16908</v>
          </cell>
          <cell r="O152">
            <v>0</v>
          </cell>
        </row>
        <row r="153">
          <cell r="A153">
            <v>4865114</v>
          </cell>
          <cell r="B153" t="str">
            <v>02/12/2024 11:09:41</v>
          </cell>
          <cell r="C153" t="str">
            <v>DTL60774</v>
          </cell>
          <cell r="D153" t="str">
            <v>M+</v>
          </cell>
          <cell r="E153">
            <v>2</v>
          </cell>
          <cell r="F153" t="str">
            <v>01/12/2024</v>
          </cell>
          <cell r="G153" t="str">
            <v>Cum.kWh net</v>
          </cell>
          <cell r="H153">
            <v>998336</v>
          </cell>
          <cell r="I153" t="str">
            <v>kVARh del &amp; rec above 103%</v>
          </cell>
          <cell r="J153">
            <v>999921</v>
          </cell>
          <cell r="K153" t="str">
            <v>kVARh del &amp; rec bet. 097% to 103%</v>
          </cell>
          <cell r="L153">
            <v>999559</v>
          </cell>
          <cell r="M153" t="str">
            <v>kVARh del &amp; rec below 097%</v>
          </cell>
          <cell r="N153">
            <v>999851</v>
          </cell>
          <cell r="O153">
            <v>0</v>
          </cell>
        </row>
        <row r="154">
          <cell r="A154">
            <v>4865115</v>
          </cell>
          <cell r="B154" t="str">
            <v>03/12/2024 14:36:10</v>
          </cell>
          <cell r="C154" t="str">
            <v>DTL60774</v>
          </cell>
          <cell r="D154" t="str">
            <v>M+</v>
          </cell>
          <cell r="E154">
            <v>3</v>
          </cell>
          <cell r="F154" t="str">
            <v>01/12/2024</v>
          </cell>
          <cell r="G154" t="str">
            <v>Cum.kWh net</v>
          </cell>
          <cell r="H154">
            <v>602457</v>
          </cell>
          <cell r="I154" t="str">
            <v>kVARh del &amp; rec above 103%</v>
          </cell>
          <cell r="J154">
            <v>997847</v>
          </cell>
          <cell r="K154" t="str">
            <v>kVARh del &amp; rec bet. 097% to 103%</v>
          </cell>
          <cell r="L154">
            <v>960229</v>
          </cell>
          <cell r="M154" t="str">
            <v>kVARh del &amp; rec below 097%</v>
          </cell>
          <cell r="N154">
            <v>6743</v>
          </cell>
          <cell r="O154">
            <v>0</v>
          </cell>
        </row>
        <row r="155">
          <cell r="A155">
            <v>4865117</v>
          </cell>
          <cell r="B155" t="str">
            <v>02/12/2024 14:28:13</v>
          </cell>
          <cell r="C155" t="str">
            <v>DTL60774</v>
          </cell>
          <cell r="D155" t="str">
            <v>M+</v>
          </cell>
          <cell r="E155">
            <v>2</v>
          </cell>
          <cell r="F155" t="str">
            <v>01/12/2024</v>
          </cell>
          <cell r="G155" t="str">
            <v>Cum.kWh net</v>
          </cell>
          <cell r="H155">
            <v>91461</v>
          </cell>
          <cell r="I155" t="str">
            <v>kVARh del &amp; rec above 103%</v>
          </cell>
          <cell r="J155">
            <v>13</v>
          </cell>
          <cell r="K155" t="str">
            <v>kVARh del &amp; rec bet. 097% to 103%</v>
          </cell>
          <cell r="L155">
            <v>989860</v>
          </cell>
          <cell r="M155" t="str">
            <v>kVARh del &amp; rec below 097%</v>
          </cell>
          <cell r="N155">
            <v>988859</v>
          </cell>
          <cell r="O155">
            <v>0</v>
          </cell>
        </row>
        <row r="156">
          <cell r="A156">
            <v>4865120</v>
          </cell>
          <cell r="B156" t="str">
            <v>04/12/2024 10:02:57</v>
          </cell>
          <cell r="C156" t="str">
            <v>DTL60774</v>
          </cell>
          <cell r="D156" t="str">
            <v>M+</v>
          </cell>
          <cell r="E156">
            <v>4</v>
          </cell>
          <cell r="F156" t="str">
            <v>01/12/2024</v>
          </cell>
          <cell r="G156" t="str">
            <v>Cum.kWh net</v>
          </cell>
          <cell r="H156">
            <v>101860</v>
          </cell>
          <cell r="I156" t="str">
            <v>kVARh del &amp; rec above 103%</v>
          </cell>
          <cell r="J156">
            <v>79</v>
          </cell>
          <cell r="K156" t="str">
            <v>kVARh del &amp; rec bet. 097% to 103%</v>
          </cell>
          <cell r="L156">
            <v>5118</v>
          </cell>
          <cell r="M156" t="str">
            <v>kVARh del &amp; rec below 097%</v>
          </cell>
          <cell r="N156">
            <v>5207</v>
          </cell>
          <cell r="O156">
            <v>0</v>
          </cell>
        </row>
        <row r="157">
          <cell r="A157">
            <v>4865121</v>
          </cell>
          <cell r="B157" t="str">
            <v>03/12/2024 13:35:11</v>
          </cell>
          <cell r="C157" t="str">
            <v>DTL60774</v>
          </cell>
          <cell r="D157" t="str">
            <v>M+</v>
          </cell>
          <cell r="E157">
            <v>3</v>
          </cell>
          <cell r="F157" t="str">
            <v>01/12/2024</v>
          </cell>
          <cell r="G157" t="str">
            <v>Cum.kWh net</v>
          </cell>
          <cell r="H157">
            <v>115348</v>
          </cell>
          <cell r="I157" t="str">
            <v>kVARh del &amp; rec above 103%</v>
          </cell>
          <cell r="J157">
            <v>999162</v>
          </cell>
          <cell r="K157" t="str">
            <v>kVARh del &amp; rec bet. 097% to 103%</v>
          </cell>
          <cell r="L157">
            <v>963563</v>
          </cell>
          <cell r="M157" t="str">
            <v>kVARh del &amp; rec below 097%</v>
          </cell>
          <cell r="N157">
            <v>986507</v>
          </cell>
          <cell r="O157">
            <v>0</v>
          </cell>
        </row>
        <row r="158">
          <cell r="A158">
            <v>4865122</v>
          </cell>
          <cell r="B158" t="str">
            <v>03/12/2024 12:40:55</v>
          </cell>
          <cell r="C158" t="str">
            <v>DTL60774</v>
          </cell>
          <cell r="D158" t="str">
            <v>M+</v>
          </cell>
          <cell r="E158">
            <v>3</v>
          </cell>
          <cell r="F158" t="str">
            <v>01/12/2024</v>
          </cell>
          <cell r="G158" t="str">
            <v>Cum.kWh net</v>
          </cell>
          <cell r="H158">
            <v>904510</v>
          </cell>
          <cell r="I158" t="str">
            <v>kVARh del &amp; rec above 103%</v>
          </cell>
          <cell r="J158">
            <v>999808</v>
          </cell>
          <cell r="K158" t="str">
            <v>kVARh del &amp; rec bet. 097% to 103%</v>
          </cell>
          <cell r="L158">
            <v>45560</v>
          </cell>
          <cell r="M158" t="str">
            <v>kVARh del &amp; rec below 097%</v>
          </cell>
          <cell r="N158">
            <v>5312</v>
          </cell>
          <cell r="O158">
            <v>0</v>
          </cell>
        </row>
        <row r="159">
          <cell r="A159">
            <v>4865123</v>
          </cell>
          <cell r="B159" t="str">
            <v>02/12/2024 12:00:24</v>
          </cell>
          <cell r="C159" t="str">
            <v>DTL60774</v>
          </cell>
          <cell r="D159" t="str">
            <v>M+</v>
          </cell>
          <cell r="E159">
            <v>2</v>
          </cell>
          <cell r="F159" t="str">
            <v>01/12/2024</v>
          </cell>
          <cell r="G159" t="str">
            <v>Cum.kWh net</v>
          </cell>
          <cell r="H159">
            <v>35386</v>
          </cell>
          <cell r="I159" t="str">
            <v>kVARh del &amp; rec above 103%</v>
          </cell>
          <cell r="J159">
            <v>998139</v>
          </cell>
          <cell r="K159" t="str">
            <v>kVARh del &amp; rec bet. 097% to 103%</v>
          </cell>
          <cell r="L159">
            <v>995860</v>
          </cell>
          <cell r="M159" t="str">
            <v>kVARh del &amp; rec below 097%</v>
          </cell>
          <cell r="N159">
            <v>999803</v>
          </cell>
          <cell r="O159">
            <v>0</v>
          </cell>
        </row>
        <row r="160">
          <cell r="A160">
            <v>4865126</v>
          </cell>
          <cell r="B160" t="str">
            <v>03/12/2024 14:53:57</v>
          </cell>
          <cell r="C160" t="str">
            <v>DTL60774</v>
          </cell>
          <cell r="D160" t="str">
            <v>M+</v>
          </cell>
          <cell r="E160">
            <v>3</v>
          </cell>
          <cell r="F160" t="str">
            <v>01/12/2024</v>
          </cell>
          <cell r="G160" t="str">
            <v>Cum.kWh net</v>
          </cell>
          <cell r="H160">
            <v>55116</v>
          </cell>
          <cell r="I160" t="str">
            <v>kVARh del &amp; rec above 103%</v>
          </cell>
          <cell r="J160">
            <v>47</v>
          </cell>
          <cell r="K160" t="str">
            <v>kVARh del &amp; rec bet. 097% to 103%</v>
          </cell>
          <cell r="L160">
            <v>291</v>
          </cell>
          <cell r="M160" t="str">
            <v>kVARh del &amp; rec below 097%</v>
          </cell>
          <cell r="N160">
            <v>998980</v>
          </cell>
          <cell r="O160">
            <v>0</v>
          </cell>
        </row>
        <row r="161">
          <cell r="A161">
            <v>4865127</v>
          </cell>
          <cell r="B161" t="str">
            <v>03/12/2024 14:51:44</v>
          </cell>
          <cell r="C161" t="str">
            <v>DTL60774</v>
          </cell>
          <cell r="D161" t="str">
            <v>M+</v>
          </cell>
          <cell r="E161">
            <v>3</v>
          </cell>
          <cell r="F161" t="str">
            <v>01/12/2024</v>
          </cell>
          <cell r="G161" t="str">
            <v>Cum.kWh net</v>
          </cell>
          <cell r="H161">
            <v>369831</v>
          </cell>
          <cell r="I161" t="str">
            <v>kVARh del &amp; rec above 103%</v>
          </cell>
          <cell r="J161">
            <v>999874</v>
          </cell>
          <cell r="K161" t="str">
            <v>kVARh del &amp; rec bet. 097% to 103%</v>
          </cell>
          <cell r="L161">
            <v>9629</v>
          </cell>
          <cell r="M161" t="str">
            <v>kVARh del &amp; rec below 097%</v>
          </cell>
          <cell r="N161">
            <v>994689</v>
          </cell>
          <cell r="O161">
            <v>0</v>
          </cell>
        </row>
        <row r="162">
          <cell r="A162">
            <v>4865129</v>
          </cell>
          <cell r="B162" t="str">
            <v>03/12/2024 13:43:25</v>
          </cell>
          <cell r="C162" t="str">
            <v>DTL60774</v>
          </cell>
          <cell r="D162" t="str">
            <v>M+</v>
          </cell>
          <cell r="E162">
            <v>3</v>
          </cell>
          <cell r="F162" t="str">
            <v>01/12/2024</v>
          </cell>
          <cell r="G162" t="str">
            <v>Cum.kWh net</v>
          </cell>
          <cell r="H162">
            <v>460898</v>
          </cell>
          <cell r="I162" t="str">
            <v>kVARh del &amp; rec above 103%</v>
          </cell>
          <cell r="J162">
            <v>998282</v>
          </cell>
          <cell r="K162" t="str">
            <v>kVARh del &amp; rec bet. 097% to 103%</v>
          </cell>
          <cell r="L162">
            <v>970029</v>
          </cell>
          <cell r="M162" t="str">
            <v>kVARh del &amp; rec below 097%</v>
          </cell>
          <cell r="N162">
            <v>5178</v>
          </cell>
          <cell r="O162">
            <v>0</v>
          </cell>
        </row>
        <row r="163">
          <cell r="A163">
            <v>4865136</v>
          </cell>
          <cell r="B163" t="str">
            <v>02/12/2024 13:02:04</v>
          </cell>
          <cell r="C163" t="str">
            <v>DTL60774</v>
          </cell>
          <cell r="D163" t="str">
            <v>M+</v>
          </cell>
          <cell r="E163">
            <v>2</v>
          </cell>
          <cell r="F163" t="str">
            <v>01/12/2024</v>
          </cell>
          <cell r="G163" t="str">
            <v>Cum.kWh net</v>
          </cell>
          <cell r="H163">
            <v>612495</v>
          </cell>
          <cell r="I163" t="str">
            <v>kVARh del &amp; rec above 103%</v>
          </cell>
          <cell r="J163">
            <v>964923</v>
          </cell>
          <cell r="K163" t="str">
            <v>kVARh del &amp; rec bet. 097% to 103%</v>
          </cell>
          <cell r="L163">
            <v>972516</v>
          </cell>
          <cell r="M163" t="str">
            <v>kVARh del &amp; rec below 097%</v>
          </cell>
          <cell r="N163">
            <v>260</v>
          </cell>
          <cell r="O163">
            <v>0</v>
          </cell>
        </row>
        <row r="164">
          <cell r="A164">
            <v>4865137</v>
          </cell>
          <cell r="B164" t="str">
            <v>02/12/2024 11:31:50</v>
          </cell>
          <cell r="C164" t="str">
            <v>DTL60774</v>
          </cell>
          <cell r="D164" t="str">
            <v>M+</v>
          </cell>
          <cell r="E164">
            <v>2</v>
          </cell>
          <cell r="F164" t="str">
            <v>01/12/2024</v>
          </cell>
          <cell r="G164" t="str">
            <v>Cum.kWh net</v>
          </cell>
          <cell r="H164">
            <v>0</v>
          </cell>
          <cell r="I164" t="str">
            <v>kVARh del &amp; rec above 103%</v>
          </cell>
          <cell r="J164">
            <v>0</v>
          </cell>
          <cell r="K164" t="str">
            <v>kVARh del &amp; rec bet. 097% to 103%</v>
          </cell>
          <cell r="L164">
            <v>0</v>
          </cell>
          <cell r="M164" t="str">
            <v>kVARh del &amp; rec below 097%</v>
          </cell>
          <cell r="N164">
            <v>0</v>
          </cell>
          <cell r="O164">
            <v>0</v>
          </cell>
        </row>
        <row r="165">
          <cell r="A165">
            <v>4865140</v>
          </cell>
          <cell r="B165" t="str">
            <v>02/12/2024 13:58:43</v>
          </cell>
          <cell r="C165" t="str">
            <v>DTL60774</v>
          </cell>
          <cell r="D165" t="str">
            <v>M+</v>
          </cell>
          <cell r="E165">
            <v>2</v>
          </cell>
          <cell r="F165" t="str">
            <v>01/12/2024</v>
          </cell>
          <cell r="G165" t="str">
            <v>Cum.kWh net</v>
          </cell>
          <cell r="H165">
            <v>2087</v>
          </cell>
          <cell r="I165" t="str">
            <v>kVARh del &amp; rec above 103%</v>
          </cell>
          <cell r="J165">
            <v>999080</v>
          </cell>
          <cell r="K165" t="str">
            <v>kVARh del &amp; rec bet. 097% to 103%</v>
          </cell>
          <cell r="L165">
            <v>995216</v>
          </cell>
          <cell r="M165" t="str">
            <v>kVARh del &amp; rec below 097%</v>
          </cell>
          <cell r="N165">
            <v>999511</v>
          </cell>
          <cell r="O165">
            <v>0</v>
          </cell>
        </row>
        <row r="166">
          <cell r="A166">
            <v>4865143</v>
          </cell>
          <cell r="B166" t="str">
            <v>03/12/2024 14:11:38</v>
          </cell>
          <cell r="C166" t="str">
            <v>DTL60774</v>
          </cell>
          <cell r="D166" t="str">
            <v>M+</v>
          </cell>
          <cell r="E166">
            <v>3</v>
          </cell>
          <cell r="F166" t="str">
            <v>01/12/2024</v>
          </cell>
          <cell r="G166" t="str">
            <v>Cum.kWh net</v>
          </cell>
          <cell r="H166">
            <v>59934</v>
          </cell>
          <cell r="I166" t="str">
            <v>kVARh del &amp; rec above 103%</v>
          </cell>
          <cell r="J166">
            <v>21</v>
          </cell>
          <cell r="K166" t="str">
            <v>kVARh del &amp; rec bet. 097% to 103%</v>
          </cell>
          <cell r="L166">
            <v>998290</v>
          </cell>
          <cell r="M166" t="str">
            <v>kVARh del &amp; rec below 097%</v>
          </cell>
          <cell r="N166">
            <v>998372</v>
          </cell>
          <cell r="O166">
            <v>0</v>
          </cell>
        </row>
        <row r="167">
          <cell r="A167">
            <v>4865146</v>
          </cell>
          <cell r="B167" t="str">
            <v>02/12/2024 15:05:11</v>
          </cell>
          <cell r="C167" t="str">
            <v>DTL60774</v>
          </cell>
          <cell r="D167" t="str">
            <v>M+</v>
          </cell>
          <cell r="E167">
            <v>2</v>
          </cell>
          <cell r="F167" t="str">
            <v>01/12/2024</v>
          </cell>
          <cell r="G167" t="str">
            <v>Cum.kWh net</v>
          </cell>
          <cell r="H167">
            <v>75915</v>
          </cell>
          <cell r="I167" t="str">
            <v>kVARh del &amp; rec above 103%</v>
          </cell>
          <cell r="J167">
            <v>45</v>
          </cell>
          <cell r="K167" t="str">
            <v>kVARh del &amp; rec bet. 097% to 103%</v>
          </cell>
          <cell r="L167">
            <v>8292</v>
          </cell>
          <cell r="M167" t="str">
            <v>kVARh del &amp; rec below 097%</v>
          </cell>
          <cell r="N167">
            <v>750</v>
          </cell>
          <cell r="O167">
            <v>0</v>
          </cell>
        </row>
        <row r="168">
          <cell r="A168">
            <v>4865149</v>
          </cell>
          <cell r="B168" t="str">
            <v>02/12/2024 13:06:18</v>
          </cell>
          <cell r="C168" t="str">
            <v>DTL60774</v>
          </cell>
          <cell r="D168" t="str">
            <v>M+</v>
          </cell>
          <cell r="E168">
            <v>2</v>
          </cell>
          <cell r="F168" t="str">
            <v>01/12/2024</v>
          </cell>
          <cell r="G168" t="str">
            <v>Cum.kWh net</v>
          </cell>
          <cell r="H168">
            <v>21278</v>
          </cell>
          <cell r="I168" t="str">
            <v>kVARh del &amp; rec above 103%</v>
          </cell>
          <cell r="J168">
            <v>994985</v>
          </cell>
          <cell r="K168" t="str">
            <v>kVARh del &amp; rec bet. 097% to 103%</v>
          </cell>
          <cell r="L168">
            <v>980819</v>
          </cell>
          <cell r="M168" t="str">
            <v>kVARh del &amp; rec below 097%</v>
          </cell>
          <cell r="N168">
            <v>996057</v>
          </cell>
          <cell r="O168">
            <v>0</v>
          </cell>
        </row>
        <row r="169">
          <cell r="A169">
            <v>4865150</v>
          </cell>
          <cell r="B169" t="str">
            <v>02/12/2024 12:57:47</v>
          </cell>
          <cell r="C169" t="str">
            <v>DTL60774</v>
          </cell>
          <cell r="D169" t="str">
            <v>M+</v>
          </cell>
          <cell r="E169">
            <v>2</v>
          </cell>
          <cell r="F169" t="str">
            <v>01/12/2024</v>
          </cell>
          <cell r="G169" t="str">
            <v>Cum.kWh net</v>
          </cell>
          <cell r="H169">
            <v>577894</v>
          </cell>
          <cell r="I169" t="str">
            <v>kVARh del &amp; rec above 103%</v>
          </cell>
          <cell r="J169">
            <v>17467</v>
          </cell>
          <cell r="K169" t="str">
            <v>kVARh del &amp; rec bet. 097% to 103%</v>
          </cell>
          <cell r="L169">
            <v>78015</v>
          </cell>
          <cell r="M169" t="str">
            <v>kVARh del &amp; rec below 097%</v>
          </cell>
          <cell r="N169">
            <v>866</v>
          </cell>
          <cell r="O169">
            <v>0</v>
          </cell>
        </row>
        <row r="170">
          <cell r="A170">
            <v>4865151</v>
          </cell>
          <cell r="B170" t="str">
            <v>02/12/2024 10:31:09</v>
          </cell>
          <cell r="C170" t="str">
            <v>DTL60774</v>
          </cell>
          <cell r="D170" t="str">
            <v>M+</v>
          </cell>
          <cell r="E170">
            <v>2</v>
          </cell>
          <cell r="F170" t="str">
            <v>01/12/2024</v>
          </cell>
          <cell r="G170" t="str">
            <v>Cum.kWh net</v>
          </cell>
          <cell r="H170">
            <v>309675</v>
          </cell>
          <cell r="I170" t="str">
            <v>kVARh del &amp; rec above 103%</v>
          </cell>
          <cell r="J170">
            <v>21578</v>
          </cell>
          <cell r="K170" t="str">
            <v>kVARh del &amp; rec bet. 097% to 103%</v>
          </cell>
          <cell r="L170">
            <v>23376</v>
          </cell>
          <cell r="M170" t="str">
            <v>kVARh del &amp; rec below 097%</v>
          </cell>
          <cell r="N170">
            <v>6535</v>
          </cell>
          <cell r="O170">
            <v>0</v>
          </cell>
        </row>
        <row r="171">
          <cell r="A171">
            <v>4865152</v>
          </cell>
          <cell r="B171" t="str">
            <v>02/12/2024 12:45:05</v>
          </cell>
          <cell r="C171" t="str">
            <v>DTL60774</v>
          </cell>
          <cell r="D171" t="str">
            <v>M+</v>
          </cell>
          <cell r="E171">
            <v>2</v>
          </cell>
          <cell r="F171" t="str">
            <v>01/12/2024</v>
          </cell>
          <cell r="G171" t="str">
            <v>Cum.kWh net</v>
          </cell>
          <cell r="H171">
            <v>19139</v>
          </cell>
          <cell r="I171" t="str">
            <v>kVARh del &amp; rec above 103%</v>
          </cell>
          <cell r="J171">
            <v>997252</v>
          </cell>
          <cell r="K171" t="str">
            <v>kVARh del &amp; rec bet. 097% to 103%</v>
          </cell>
          <cell r="L171">
            <v>992834</v>
          </cell>
          <cell r="M171" t="str">
            <v>kVARh del &amp; rec below 097%</v>
          </cell>
          <cell r="N171">
            <v>998639</v>
          </cell>
          <cell r="O171">
            <v>0</v>
          </cell>
        </row>
        <row r="172">
          <cell r="A172">
            <v>4865154</v>
          </cell>
          <cell r="B172" t="str">
            <v>02/12/2024 13:01:04</v>
          </cell>
          <cell r="C172" t="str">
            <v>DTL60774</v>
          </cell>
          <cell r="D172" t="str">
            <v>M+</v>
          </cell>
          <cell r="E172">
            <v>2</v>
          </cell>
          <cell r="F172" t="str">
            <v>01/12/2024</v>
          </cell>
          <cell r="G172" t="str">
            <v>Cum.kWh net</v>
          </cell>
          <cell r="H172">
            <v>131842</v>
          </cell>
          <cell r="I172" t="str">
            <v>kVARh del &amp; rec above 103%</v>
          </cell>
          <cell r="J172">
            <v>999907</v>
          </cell>
          <cell r="K172" t="str">
            <v>kVARh del &amp; rec bet. 097% to 103%</v>
          </cell>
          <cell r="L172">
            <v>2721</v>
          </cell>
          <cell r="M172" t="str">
            <v>kVARh del &amp; rec below 097%</v>
          </cell>
          <cell r="N172">
            <v>149</v>
          </cell>
          <cell r="O172">
            <v>0</v>
          </cell>
        </row>
        <row r="173">
          <cell r="A173">
            <v>4865155</v>
          </cell>
          <cell r="B173" t="str">
            <v>02/12/2024 12:27:10</v>
          </cell>
          <cell r="C173" t="str">
            <v>DTL60774</v>
          </cell>
          <cell r="D173" t="str">
            <v>M+</v>
          </cell>
          <cell r="E173">
            <v>2</v>
          </cell>
          <cell r="F173" t="str">
            <v>01/12/2024</v>
          </cell>
          <cell r="G173" t="str">
            <v>Cum.kWh net</v>
          </cell>
          <cell r="H173">
            <v>152927</v>
          </cell>
          <cell r="I173" t="str">
            <v>kVARh del &amp; rec above 103%</v>
          </cell>
          <cell r="J173">
            <v>991238</v>
          </cell>
          <cell r="K173" t="str">
            <v>kVARh del &amp; rec bet. 097% to 103%</v>
          </cell>
          <cell r="L173">
            <v>987151</v>
          </cell>
          <cell r="M173" t="str">
            <v>kVARh del &amp; rec below 097%</v>
          </cell>
          <cell r="N173">
            <v>998485</v>
          </cell>
          <cell r="O173">
            <v>0</v>
          </cell>
        </row>
        <row r="174">
          <cell r="A174">
            <v>4865157</v>
          </cell>
          <cell r="B174" t="str">
            <v>03/12/2024 13:22:01</v>
          </cell>
          <cell r="C174" t="str">
            <v>DTL60774</v>
          </cell>
          <cell r="D174" t="str">
            <v>M+</v>
          </cell>
          <cell r="E174">
            <v>3</v>
          </cell>
          <cell r="F174" t="str">
            <v>01/12/2024</v>
          </cell>
          <cell r="G174" t="str">
            <v>Cum.kWh net</v>
          </cell>
          <cell r="H174">
            <v>833704</v>
          </cell>
          <cell r="I174" t="str">
            <v>kVARh del &amp; rec above 103%</v>
          </cell>
          <cell r="J174">
            <v>990395</v>
          </cell>
          <cell r="K174" t="str">
            <v>kVARh del &amp; rec bet. 097% to 103%</v>
          </cell>
          <cell r="L174">
            <v>838459</v>
          </cell>
          <cell r="M174" t="str">
            <v>kVARh del &amp; rec below 097%</v>
          </cell>
          <cell r="N174">
            <v>983695</v>
          </cell>
          <cell r="O174">
            <v>0</v>
          </cell>
        </row>
        <row r="175">
          <cell r="A175">
            <v>4865159</v>
          </cell>
          <cell r="B175" t="str">
            <v>03/12/2024 13:10:31</v>
          </cell>
          <cell r="C175" t="str">
            <v>DTL60774</v>
          </cell>
          <cell r="D175" t="str">
            <v>M+</v>
          </cell>
          <cell r="E175">
            <v>3</v>
          </cell>
          <cell r="F175" t="str">
            <v>01/12/2024</v>
          </cell>
          <cell r="G175" t="str">
            <v>Cum.kWh net</v>
          </cell>
          <cell r="H175">
            <v>66606</v>
          </cell>
          <cell r="I175" t="str">
            <v>kVARh del &amp; rec above 103%</v>
          </cell>
          <cell r="J175">
            <v>11014</v>
          </cell>
          <cell r="K175" t="str">
            <v>kVARh del &amp; rec bet. 097% to 103%</v>
          </cell>
          <cell r="L175">
            <v>188137</v>
          </cell>
          <cell r="M175" t="str">
            <v>kVARh del &amp; rec below 097%</v>
          </cell>
          <cell r="N175">
            <v>43821</v>
          </cell>
          <cell r="O175">
            <v>0</v>
          </cell>
        </row>
        <row r="176">
          <cell r="A176">
            <v>4865160</v>
          </cell>
          <cell r="B176" t="str">
            <v>03/12/2024 15:17:13</v>
          </cell>
          <cell r="C176" t="str">
            <v>DTL60774</v>
          </cell>
          <cell r="D176" t="str">
            <v>M+</v>
          </cell>
          <cell r="E176">
            <v>3</v>
          </cell>
          <cell r="F176" t="str">
            <v>01/12/2024</v>
          </cell>
          <cell r="G176" t="str">
            <v>Cum.kWh net</v>
          </cell>
          <cell r="H176">
            <v>322205</v>
          </cell>
          <cell r="I176" t="str">
            <v>kVARh del &amp; rec above 103%</v>
          </cell>
          <cell r="J176">
            <v>993955</v>
          </cell>
          <cell r="K176" t="str">
            <v>kVARh del &amp; rec bet. 097% to 103%</v>
          </cell>
          <cell r="L176">
            <v>959925</v>
          </cell>
          <cell r="M176" t="str">
            <v>kVARh del &amp; rec below 097%</v>
          </cell>
          <cell r="N176">
            <v>991771</v>
          </cell>
          <cell r="O176">
            <v>0</v>
          </cell>
        </row>
        <row r="177">
          <cell r="A177">
            <v>4865161</v>
          </cell>
          <cell r="B177" t="str">
            <v>03/12/2024 13:50:23</v>
          </cell>
          <cell r="C177" t="str">
            <v>DTL60774</v>
          </cell>
          <cell r="D177" t="str">
            <v>M+</v>
          </cell>
          <cell r="E177">
            <v>3</v>
          </cell>
          <cell r="F177" t="str">
            <v>01/12/2024</v>
          </cell>
          <cell r="G177" t="str">
            <v>Cum.kWh net</v>
          </cell>
          <cell r="H177">
            <v>772334</v>
          </cell>
          <cell r="I177" t="str">
            <v>kVARh del &amp; rec above 103%</v>
          </cell>
          <cell r="J177">
            <v>948967</v>
          </cell>
          <cell r="K177" t="str">
            <v>kVARh del &amp; rec bet. 097% to 103%</v>
          </cell>
          <cell r="L177">
            <v>777031</v>
          </cell>
          <cell r="M177" t="str">
            <v>kVARh del &amp; rec below 097%</v>
          </cell>
          <cell r="N177">
            <v>28643</v>
          </cell>
          <cell r="O177">
            <v>0</v>
          </cell>
        </row>
        <row r="178">
          <cell r="A178">
            <v>4865164</v>
          </cell>
          <cell r="B178" t="str">
            <v>02/12/2024 11:23:23</v>
          </cell>
          <cell r="C178" t="str">
            <v>DTL60774</v>
          </cell>
          <cell r="D178" t="str">
            <v>M+</v>
          </cell>
          <cell r="E178">
            <v>2</v>
          </cell>
          <cell r="F178" t="str">
            <v>01/12/2024</v>
          </cell>
          <cell r="G178" t="str">
            <v>Cum.kWh net</v>
          </cell>
          <cell r="H178">
            <v>108974</v>
          </cell>
          <cell r="I178" t="str">
            <v>kVARh del &amp; rec above 103%</v>
          </cell>
          <cell r="J178">
            <v>999144</v>
          </cell>
          <cell r="K178" t="str">
            <v>kVARh del &amp; rec bet. 097% to 103%</v>
          </cell>
          <cell r="L178">
            <v>986238</v>
          </cell>
          <cell r="M178" t="str">
            <v>kVARh del &amp; rec below 097%</v>
          </cell>
          <cell r="N178">
            <v>998142</v>
          </cell>
          <cell r="O178">
            <v>0</v>
          </cell>
        </row>
        <row r="179">
          <cell r="A179">
            <v>4865170</v>
          </cell>
          <cell r="B179" t="str">
            <v>03/12/2024 13:23:49</v>
          </cell>
          <cell r="C179" t="str">
            <v>DTL60774</v>
          </cell>
          <cell r="D179" t="str">
            <v>M+</v>
          </cell>
          <cell r="E179">
            <v>3</v>
          </cell>
          <cell r="F179" t="str">
            <v>01/12/2024</v>
          </cell>
          <cell r="G179" t="str">
            <v>Cum.kWh net</v>
          </cell>
          <cell r="H179">
            <v>300317</v>
          </cell>
          <cell r="I179" t="str">
            <v>kVARh del &amp; rec above 103%</v>
          </cell>
          <cell r="J179">
            <v>997468</v>
          </cell>
          <cell r="K179" t="str">
            <v>kVARh del &amp; rec bet. 097% to 103%</v>
          </cell>
          <cell r="L179">
            <v>969029</v>
          </cell>
          <cell r="M179" t="str">
            <v>kVARh del &amp; rec below 097%</v>
          </cell>
          <cell r="N179">
            <v>981835</v>
          </cell>
          <cell r="O179">
            <v>0</v>
          </cell>
        </row>
        <row r="180">
          <cell r="A180">
            <v>4865172</v>
          </cell>
          <cell r="B180" t="str">
            <v>02/12/2024 13:02:40</v>
          </cell>
          <cell r="C180" t="str">
            <v>DTL60774</v>
          </cell>
          <cell r="D180" t="str">
            <v>M+</v>
          </cell>
          <cell r="E180">
            <v>2</v>
          </cell>
          <cell r="F180" t="str">
            <v>01/12/2024</v>
          </cell>
          <cell r="G180" t="str">
            <v>Cum.kWh net</v>
          </cell>
          <cell r="H180">
            <v>999994</v>
          </cell>
          <cell r="I180" t="str">
            <v>kVARh del &amp; rec above 103%</v>
          </cell>
          <cell r="J180">
            <v>999862</v>
          </cell>
          <cell r="K180" t="str">
            <v>kVARh del &amp; rec bet. 097% to 103%</v>
          </cell>
          <cell r="L180">
            <v>999552</v>
          </cell>
          <cell r="M180" t="str">
            <v>kVARh del &amp; rec below 097%</v>
          </cell>
          <cell r="N180">
            <v>999992</v>
          </cell>
          <cell r="O180">
            <v>0</v>
          </cell>
        </row>
        <row r="181">
          <cell r="A181">
            <v>4865177</v>
          </cell>
          <cell r="B181" t="str">
            <v>03/12/2024 15:23:54</v>
          </cell>
          <cell r="C181" t="str">
            <v>DTL60774</v>
          </cell>
          <cell r="D181" t="str">
            <v>M+</v>
          </cell>
          <cell r="E181">
            <v>3</v>
          </cell>
          <cell r="F181" t="str">
            <v>01/12/2024</v>
          </cell>
          <cell r="G181" t="str">
            <v>Cum.kWh net</v>
          </cell>
          <cell r="H181">
            <v>271728</v>
          </cell>
          <cell r="I181" t="str">
            <v>kVARh del &amp; rec above 103%</v>
          </cell>
          <cell r="J181">
            <v>997357</v>
          </cell>
          <cell r="K181" t="str">
            <v>kVARh del &amp; rec bet. 097% to 103%</v>
          </cell>
          <cell r="L181">
            <v>989881</v>
          </cell>
          <cell r="M181" t="str">
            <v>kVARh del &amp; rec below 097%</v>
          </cell>
          <cell r="N181">
            <v>995868</v>
          </cell>
          <cell r="O181">
            <v>0</v>
          </cell>
        </row>
        <row r="182">
          <cell r="A182">
            <v>4865179</v>
          </cell>
          <cell r="B182" t="str">
            <v>03/12/2024 14:25:55</v>
          </cell>
          <cell r="C182" t="str">
            <v>DTL60774</v>
          </cell>
          <cell r="D182" t="str">
            <v>M+</v>
          </cell>
          <cell r="E182">
            <v>3</v>
          </cell>
          <cell r="F182" t="str">
            <v>01/12/2024</v>
          </cell>
          <cell r="G182" t="str">
            <v>Cum.kWh net</v>
          </cell>
          <cell r="H182">
            <v>154249</v>
          </cell>
          <cell r="I182" t="str">
            <v>kVARh del &amp; rec above 103%</v>
          </cell>
          <cell r="J182">
            <v>999822</v>
          </cell>
          <cell r="K182" t="str">
            <v>kVARh del &amp; rec bet. 097% to 103%</v>
          </cell>
          <cell r="L182">
            <v>992805</v>
          </cell>
          <cell r="M182" t="str">
            <v>kVARh del &amp; rec below 097%</v>
          </cell>
          <cell r="N182">
            <v>993207</v>
          </cell>
          <cell r="O182">
            <v>0</v>
          </cell>
        </row>
        <row r="183">
          <cell r="A183">
            <v>4865180</v>
          </cell>
          <cell r="B183" t="str">
            <v>03/12/2024 12:53:58</v>
          </cell>
          <cell r="C183" t="str">
            <v>DTL60774</v>
          </cell>
          <cell r="D183" t="str">
            <v>M+</v>
          </cell>
          <cell r="E183">
            <v>3</v>
          </cell>
          <cell r="F183" t="str">
            <v>01/12/2024</v>
          </cell>
          <cell r="G183" t="str">
            <v>Cum.kWh net</v>
          </cell>
          <cell r="H183">
            <v>28424</v>
          </cell>
          <cell r="I183" t="str">
            <v>kVARh del &amp; rec above 103%</v>
          </cell>
          <cell r="J183">
            <v>999987</v>
          </cell>
          <cell r="K183" t="str">
            <v>kVARh del &amp; rec bet. 097% to 103%</v>
          </cell>
          <cell r="L183">
            <v>998651</v>
          </cell>
          <cell r="M183" t="str">
            <v>kVARh del &amp; rec below 097%</v>
          </cell>
          <cell r="N183">
            <v>997900</v>
          </cell>
          <cell r="O183">
            <v>0</v>
          </cell>
        </row>
        <row r="184">
          <cell r="A184">
            <v>4865182</v>
          </cell>
          <cell r="B184" t="str">
            <v>02/12/2024 13:48:35</v>
          </cell>
          <cell r="C184" t="str">
            <v>DTL60774</v>
          </cell>
          <cell r="D184" t="str">
            <v>M+</v>
          </cell>
          <cell r="E184">
            <v>2</v>
          </cell>
          <cell r="F184" t="str">
            <v>01/12/2024</v>
          </cell>
          <cell r="G184" t="str">
            <v>Cum.kWh net</v>
          </cell>
          <cell r="H184">
            <v>57239</v>
          </cell>
          <cell r="I184" t="str">
            <v>kVARh del &amp; rec above 103%</v>
          </cell>
          <cell r="J184">
            <v>999532</v>
          </cell>
          <cell r="K184" t="str">
            <v>kVARh del &amp; rec bet. 097% to 103%</v>
          </cell>
          <cell r="L184">
            <v>994963</v>
          </cell>
          <cell r="M184" t="str">
            <v>kVARh del &amp; rec below 097%</v>
          </cell>
          <cell r="N184">
            <v>999415</v>
          </cell>
          <cell r="O184">
            <v>0</v>
          </cell>
        </row>
        <row r="185">
          <cell r="A185">
            <v>4865184</v>
          </cell>
          <cell r="B185" t="str">
            <v>02/12/2024 14:09:22</v>
          </cell>
          <cell r="C185" t="str">
            <v>DTL60774</v>
          </cell>
          <cell r="D185" t="str">
            <v>M+</v>
          </cell>
          <cell r="E185">
            <v>2</v>
          </cell>
          <cell r="F185" t="str">
            <v>01/12/2024</v>
          </cell>
          <cell r="G185" t="str">
            <v>Cum.kWh net</v>
          </cell>
          <cell r="H185">
            <v>24640</v>
          </cell>
          <cell r="I185" t="str">
            <v>kVARh del &amp; rec above 103%</v>
          </cell>
          <cell r="J185">
            <v>65</v>
          </cell>
          <cell r="K185" t="str">
            <v>kVARh del &amp; rec bet. 097% to 103%</v>
          </cell>
          <cell r="L185">
            <v>1057</v>
          </cell>
          <cell r="M185" t="str">
            <v>kVARh del &amp; rec below 097%</v>
          </cell>
          <cell r="N185">
            <v>110</v>
          </cell>
          <cell r="O185">
            <v>0</v>
          </cell>
        </row>
        <row r="186">
          <cell r="A186">
            <v>4902482</v>
          </cell>
          <cell r="B186" t="str">
            <v>02/12/2024 14:26:01</v>
          </cell>
          <cell r="C186" t="str">
            <v>DTL6</v>
          </cell>
          <cell r="D186" t="str">
            <v>M+</v>
          </cell>
          <cell r="E186">
            <v>2</v>
          </cell>
          <cell r="F186" t="str">
            <v>01/12/2024</v>
          </cell>
          <cell r="G186" t="str">
            <v>Cum.kWh net</v>
          </cell>
          <cell r="H186">
            <v>653739</v>
          </cell>
          <cell r="I186" t="str">
            <v>kVARh del &amp; rec above 103%</v>
          </cell>
          <cell r="J186">
            <v>865838</v>
          </cell>
          <cell r="K186" t="str">
            <v>kVARh del &amp; rec bet. 097% to 103%</v>
          </cell>
          <cell r="L186">
            <v>817813</v>
          </cell>
          <cell r="M186" t="str">
            <v>kVARh del &amp; rec below 097%</v>
          </cell>
          <cell r="N186">
            <v>998934</v>
          </cell>
          <cell r="O186">
            <v>0</v>
          </cell>
        </row>
        <row r="187">
          <cell r="A187">
            <v>4902483</v>
          </cell>
          <cell r="B187" t="str">
            <v>02/12/2024 10:58:25</v>
          </cell>
          <cell r="C187" t="str">
            <v>DTL6</v>
          </cell>
          <cell r="D187" t="str">
            <v>M+</v>
          </cell>
          <cell r="E187">
            <v>2</v>
          </cell>
          <cell r="F187" t="str">
            <v>01/12/2024</v>
          </cell>
          <cell r="G187" t="str">
            <v>Cum.kWh net</v>
          </cell>
          <cell r="H187">
            <v>818909</v>
          </cell>
          <cell r="I187" t="str">
            <v>kVARh del &amp; rec above 103%</v>
          </cell>
          <cell r="J187">
            <v>985969</v>
          </cell>
          <cell r="K187" t="str">
            <v>kVARh del &amp; rec bet. 097% to 103%</v>
          </cell>
          <cell r="L187">
            <v>938736</v>
          </cell>
          <cell r="M187" t="str">
            <v>kVARh del &amp; rec below 097%</v>
          </cell>
          <cell r="N187">
            <v>998472</v>
          </cell>
          <cell r="O187">
            <v>0</v>
          </cell>
        </row>
        <row r="188">
          <cell r="A188">
            <v>4902484</v>
          </cell>
          <cell r="B188" t="str">
            <v>02/12/2024 14:23:40</v>
          </cell>
          <cell r="C188" t="str">
            <v>DTL6</v>
          </cell>
          <cell r="D188" t="str">
            <v>M+</v>
          </cell>
          <cell r="E188">
            <v>2</v>
          </cell>
          <cell r="F188" t="str">
            <v>01/12/2024</v>
          </cell>
          <cell r="G188" t="str">
            <v>Cum.kWh net</v>
          </cell>
          <cell r="H188">
            <v>241075</v>
          </cell>
          <cell r="I188" t="str">
            <v>kVARh del &amp; rec above 103%</v>
          </cell>
          <cell r="J188">
            <v>619438</v>
          </cell>
          <cell r="K188" t="str">
            <v>kVARh del &amp; rec bet. 097% to 103%</v>
          </cell>
          <cell r="L188">
            <v>778916</v>
          </cell>
          <cell r="M188" t="str">
            <v>kVARh del &amp; rec below 097%</v>
          </cell>
          <cell r="N188">
            <v>999935</v>
          </cell>
          <cell r="O188">
            <v>0</v>
          </cell>
        </row>
        <row r="189">
          <cell r="A189">
            <v>4902490</v>
          </cell>
          <cell r="B189" t="str">
            <v>02/12/2024 11:27:04</v>
          </cell>
          <cell r="C189" t="str">
            <v>DTL6</v>
          </cell>
          <cell r="D189" t="str">
            <v>M+</v>
          </cell>
          <cell r="E189">
            <v>2</v>
          </cell>
          <cell r="F189" t="str">
            <v>01/12/2024</v>
          </cell>
          <cell r="G189" t="str">
            <v>Cum.kWh net</v>
          </cell>
          <cell r="H189">
            <v>380768</v>
          </cell>
          <cell r="I189" t="str">
            <v>kVARh del &amp; rec above 103%</v>
          </cell>
          <cell r="J189">
            <v>15577</v>
          </cell>
          <cell r="K189" t="str">
            <v>kVARh del &amp; rec bet. 097% to 103%</v>
          </cell>
          <cell r="L189">
            <v>13098</v>
          </cell>
          <cell r="M189" t="str">
            <v>kVARh del &amp; rec below 097%</v>
          </cell>
          <cell r="N189">
            <v>999772</v>
          </cell>
          <cell r="O189">
            <v>0</v>
          </cell>
        </row>
        <row r="190">
          <cell r="A190">
            <v>4902495</v>
          </cell>
          <cell r="B190" t="str">
            <v>02/12/2024 14:27:16</v>
          </cell>
          <cell r="C190" t="str">
            <v>DTL6</v>
          </cell>
          <cell r="D190" t="str">
            <v>M+</v>
          </cell>
          <cell r="E190">
            <v>2</v>
          </cell>
          <cell r="F190" t="str">
            <v>01/12/2024</v>
          </cell>
          <cell r="G190" t="str">
            <v>Cum.kWh net</v>
          </cell>
          <cell r="H190">
            <v>836603</v>
          </cell>
          <cell r="I190" t="str">
            <v>kVARh del &amp; rec above 103%</v>
          </cell>
          <cell r="J190">
            <v>2873</v>
          </cell>
          <cell r="K190" t="str">
            <v>kVARh del &amp; rec bet. 097% to 103%</v>
          </cell>
          <cell r="L190">
            <v>60459</v>
          </cell>
          <cell r="M190" t="str">
            <v>kVARh del &amp; rec below 097%</v>
          </cell>
          <cell r="N190">
            <v>7640</v>
          </cell>
          <cell r="O190">
            <v>0</v>
          </cell>
        </row>
        <row r="191">
          <cell r="A191">
            <v>4902496</v>
          </cell>
          <cell r="B191" t="str">
            <v>02/12/2024 11:39:05</v>
          </cell>
          <cell r="C191" t="str">
            <v>DTL6</v>
          </cell>
          <cell r="D191" t="str">
            <v>M+</v>
          </cell>
          <cell r="E191">
            <v>2</v>
          </cell>
          <cell r="F191" t="str">
            <v>01/12/2024</v>
          </cell>
          <cell r="G191" t="str">
            <v>Cum.kWh net</v>
          </cell>
          <cell r="H191">
            <v>0</v>
          </cell>
          <cell r="I191" t="str">
            <v>kVARh del &amp; rec above 103%</v>
          </cell>
          <cell r="J191">
            <v>0</v>
          </cell>
          <cell r="K191" t="str">
            <v>kVARh del &amp; rec bet. 097% to 103%</v>
          </cell>
          <cell r="L191">
            <v>0</v>
          </cell>
          <cell r="M191" t="str">
            <v>kVARh del &amp; rec below 097%</v>
          </cell>
          <cell r="N191">
            <v>0</v>
          </cell>
          <cell r="O191">
            <v>0</v>
          </cell>
        </row>
        <row r="192">
          <cell r="A192">
            <v>4902497</v>
          </cell>
          <cell r="B192" t="str">
            <v>02/12/2024 15:24:00</v>
          </cell>
          <cell r="C192" t="str">
            <v>DTL6</v>
          </cell>
          <cell r="D192" t="str">
            <v>M+</v>
          </cell>
          <cell r="E192">
            <v>2</v>
          </cell>
          <cell r="F192" t="str">
            <v>01/12/2024</v>
          </cell>
          <cell r="G192" t="str">
            <v>Cum.kWh net</v>
          </cell>
          <cell r="H192">
            <v>280881</v>
          </cell>
          <cell r="I192" t="str">
            <v>kVARh del &amp; rec above 103%</v>
          </cell>
          <cell r="J192">
            <v>993</v>
          </cell>
          <cell r="K192" t="str">
            <v>kVARh del &amp; rec bet. 097% to 103%</v>
          </cell>
          <cell r="L192">
            <v>14418</v>
          </cell>
          <cell r="M192" t="str">
            <v>kVARh del &amp; rec below 097%</v>
          </cell>
          <cell r="N192">
            <v>999487</v>
          </cell>
          <cell r="O192">
            <v>0</v>
          </cell>
        </row>
        <row r="193">
          <cell r="A193">
            <v>4902498</v>
          </cell>
          <cell r="B193" t="str">
            <v>02/12/2024 15:12:18</v>
          </cell>
          <cell r="C193" t="str">
            <v>DTL6</v>
          </cell>
          <cell r="D193" t="str">
            <v>M+</v>
          </cell>
          <cell r="E193">
            <v>2</v>
          </cell>
          <cell r="F193" t="str">
            <v>01/12/2024</v>
          </cell>
          <cell r="G193" t="str">
            <v>Cum.kWh net</v>
          </cell>
          <cell r="H193">
            <v>675618</v>
          </cell>
          <cell r="I193" t="str">
            <v>kVARh del &amp; rec above 103%</v>
          </cell>
          <cell r="J193">
            <v>3464</v>
          </cell>
          <cell r="K193" t="str">
            <v>kVARh del &amp; rec bet. 097% to 103%</v>
          </cell>
          <cell r="L193">
            <v>6512</v>
          </cell>
          <cell r="M193" t="str">
            <v>kVARh del &amp; rec below 097%</v>
          </cell>
          <cell r="N193">
            <v>999872</v>
          </cell>
          <cell r="O193">
            <v>0</v>
          </cell>
        </row>
        <row r="194">
          <cell r="A194">
            <v>4902499</v>
          </cell>
          <cell r="B194" t="str">
            <v>02/12/2024 15:50:36</v>
          </cell>
          <cell r="C194" t="str">
            <v>DTL6</v>
          </cell>
          <cell r="D194" t="str">
            <v>M+</v>
          </cell>
          <cell r="E194">
            <v>2</v>
          </cell>
          <cell r="F194" t="str">
            <v>01/12/2024</v>
          </cell>
          <cell r="G194" t="str">
            <v>Cum.kWh net</v>
          </cell>
          <cell r="H194">
            <v>373048</v>
          </cell>
          <cell r="I194" t="str">
            <v>kVARh del &amp; rec above 103%</v>
          </cell>
          <cell r="J194">
            <v>10863</v>
          </cell>
          <cell r="K194" t="str">
            <v>kVARh del &amp; rec bet. 097% to 103%</v>
          </cell>
          <cell r="L194">
            <v>43674</v>
          </cell>
          <cell r="M194" t="str">
            <v>kVARh del &amp; rec below 097%</v>
          </cell>
          <cell r="N194">
            <v>1191</v>
          </cell>
          <cell r="O194">
            <v>0</v>
          </cell>
        </row>
        <row r="195">
          <cell r="A195">
            <v>4902504</v>
          </cell>
          <cell r="B195" t="str">
            <v>02/12/2024 16:33:33</v>
          </cell>
          <cell r="C195" t="str">
            <v>DTL6</v>
          </cell>
          <cell r="D195" t="str">
            <v>M+</v>
          </cell>
          <cell r="E195">
            <v>2</v>
          </cell>
          <cell r="F195" t="str">
            <v>01/12/2024</v>
          </cell>
          <cell r="G195" t="str">
            <v>Cum.kWh net</v>
          </cell>
          <cell r="H195">
            <v>31952</v>
          </cell>
          <cell r="I195" t="str">
            <v>kVARh del &amp; rec above 103%</v>
          </cell>
          <cell r="J195">
            <v>990856</v>
          </cell>
          <cell r="K195" t="str">
            <v>kVARh del &amp; rec bet. 097% to 103%</v>
          </cell>
          <cell r="L195">
            <v>918174</v>
          </cell>
          <cell r="M195" t="str">
            <v>kVARh del &amp; rec below 097%</v>
          </cell>
          <cell r="N195">
            <v>994553</v>
          </cell>
          <cell r="O195">
            <v>0</v>
          </cell>
        </row>
        <row r="196">
          <cell r="A196">
            <v>4902505</v>
          </cell>
          <cell r="B196" t="str">
            <v>02/12/2024 11:00:20</v>
          </cell>
          <cell r="C196" t="str">
            <v>DTL6</v>
          </cell>
          <cell r="D196" t="str">
            <v>M+</v>
          </cell>
          <cell r="E196">
            <v>2</v>
          </cell>
          <cell r="F196" t="str">
            <v>01/12/2024</v>
          </cell>
          <cell r="G196" t="str">
            <v>Cum.kWh net</v>
          </cell>
          <cell r="H196">
            <v>699487</v>
          </cell>
          <cell r="I196" t="str">
            <v>kVARh del &amp; rec above 103%</v>
          </cell>
          <cell r="J196">
            <v>999726</v>
          </cell>
          <cell r="K196" t="str">
            <v>kVARh del &amp; rec bet. 097% to 103%</v>
          </cell>
          <cell r="L196">
            <v>2</v>
          </cell>
          <cell r="M196" t="str">
            <v>kVARh del &amp; rec below 097%</v>
          </cell>
          <cell r="N196">
            <v>1958</v>
          </cell>
          <cell r="O196">
            <v>0</v>
          </cell>
        </row>
        <row r="197">
          <cell r="A197">
            <v>4902508</v>
          </cell>
          <cell r="B197" t="str">
            <v>02/12/2024 08:20:44</v>
          </cell>
          <cell r="C197" t="str">
            <v>DTL6</v>
          </cell>
          <cell r="D197" t="str">
            <v>M+</v>
          </cell>
          <cell r="E197">
            <v>2</v>
          </cell>
          <cell r="F197" t="str">
            <v>01/12/2024</v>
          </cell>
          <cell r="G197" t="str">
            <v>Cum.kWh net</v>
          </cell>
          <cell r="H197">
            <v>981397</v>
          </cell>
          <cell r="I197" t="str">
            <v>kVARh del &amp; rec above 103%</v>
          </cell>
          <cell r="J197">
            <v>444</v>
          </cell>
          <cell r="K197" t="str">
            <v>kVARh del &amp; rec bet. 097% to 103%</v>
          </cell>
          <cell r="L197">
            <v>3275</v>
          </cell>
          <cell r="M197" t="str">
            <v>kVARh del &amp; rec below 097%</v>
          </cell>
          <cell r="N197">
            <v>80</v>
          </cell>
          <cell r="O197">
            <v>0</v>
          </cell>
        </row>
        <row r="198">
          <cell r="A198">
            <v>4902510</v>
          </cell>
          <cell r="B198" t="str">
            <v>02/12/2024 13:54:46</v>
          </cell>
          <cell r="C198" t="str">
            <v>DTL6</v>
          </cell>
          <cell r="D198" t="str">
            <v>M+</v>
          </cell>
          <cell r="E198">
            <v>2</v>
          </cell>
          <cell r="F198" t="str">
            <v>01/12/2024</v>
          </cell>
          <cell r="G198" t="str">
            <v>Cum.kWh net</v>
          </cell>
          <cell r="H198">
            <v>63804</v>
          </cell>
          <cell r="I198" t="str">
            <v>kVARh del &amp; rec above 103%</v>
          </cell>
          <cell r="J198">
            <v>998641</v>
          </cell>
          <cell r="K198" t="str">
            <v>kVARh del &amp; rec bet. 097% to 103%</v>
          </cell>
          <cell r="L198">
            <v>699</v>
          </cell>
          <cell r="M198" t="str">
            <v>kVARh del &amp; rec below 097%</v>
          </cell>
          <cell r="N198">
            <v>244</v>
          </cell>
          <cell r="O198">
            <v>0</v>
          </cell>
        </row>
        <row r="199">
          <cell r="A199">
            <v>4902511</v>
          </cell>
          <cell r="B199" t="str">
            <v>02/12/2024 10:55:58</v>
          </cell>
          <cell r="C199" t="str">
            <v>DTL6</v>
          </cell>
          <cell r="D199" t="str">
            <v>M+</v>
          </cell>
          <cell r="E199">
            <v>2</v>
          </cell>
          <cell r="F199" t="str">
            <v>01/12/2024</v>
          </cell>
          <cell r="G199" t="str">
            <v>Cum.kWh net</v>
          </cell>
          <cell r="H199">
            <v>32185</v>
          </cell>
          <cell r="I199" t="str">
            <v>kVARh del &amp; rec above 103%</v>
          </cell>
          <cell r="J199">
            <v>999868</v>
          </cell>
          <cell r="K199" t="str">
            <v>kVARh del &amp; rec bet. 097% to 103%</v>
          </cell>
          <cell r="L199">
            <v>2405</v>
          </cell>
          <cell r="M199" t="str">
            <v>kVARh del &amp; rec below 097%</v>
          </cell>
          <cell r="N199">
            <v>460</v>
          </cell>
          <cell r="O199">
            <v>0</v>
          </cell>
        </row>
        <row r="200">
          <cell r="A200">
            <v>4902512</v>
          </cell>
          <cell r="B200" t="str">
            <v>03/12/2024 13:51:41</v>
          </cell>
          <cell r="C200" t="str">
            <v>DTL6</v>
          </cell>
          <cell r="D200" t="str">
            <v>M+</v>
          </cell>
          <cell r="E200">
            <v>3</v>
          </cell>
          <cell r="F200" t="str">
            <v>01/12/2024</v>
          </cell>
          <cell r="G200" t="str">
            <v>Cum.kWh net</v>
          </cell>
          <cell r="H200">
            <v>399780</v>
          </cell>
          <cell r="I200" t="str">
            <v>kVARh del &amp; rec above 103%</v>
          </cell>
          <cell r="J200">
            <v>997674</v>
          </cell>
          <cell r="K200" t="str">
            <v>kVARh del &amp; rec bet. 097% to 103%</v>
          </cell>
          <cell r="L200">
            <v>7532</v>
          </cell>
          <cell r="M200" t="str">
            <v>kVARh del &amp; rec below 097%</v>
          </cell>
          <cell r="N200">
            <v>7614</v>
          </cell>
          <cell r="O200">
            <v>0</v>
          </cell>
        </row>
        <row r="201">
          <cell r="A201">
            <v>4902518</v>
          </cell>
          <cell r="B201" t="str">
            <v>03/12/2024 14:57:03</v>
          </cell>
          <cell r="C201" t="str">
            <v>DTL6</v>
          </cell>
          <cell r="D201" t="str">
            <v>M+</v>
          </cell>
          <cell r="E201">
            <v>3</v>
          </cell>
          <cell r="F201" t="str">
            <v>01/12/2024</v>
          </cell>
          <cell r="G201" t="str">
            <v>Cum.kWh net</v>
          </cell>
          <cell r="H201">
            <v>1275</v>
          </cell>
          <cell r="I201" t="str">
            <v>kVARh del &amp; rec above 103%</v>
          </cell>
          <cell r="J201">
            <v>16</v>
          </cell>
          <cell r="K201" t="str">
            <v>kVARh del &amp; rec bet. 097% to 103%</v>
          </cell>
          <cell r="L201">
            <v>759</v>
          </cell>
          <cell r="M201" t="str">
            <v>kVARh del &amp; rec below 097%</v>
          </cell>
          <cell r="N201">
            <v>445</v>
          </cell>
          <cell r="O201">
            <v>0</v>
          </cell>
        </row>
        <row r="202">
          <cell r="A202">
            <v>4902519</v>
          </cell>
          <cell r="B202" t="str">
            <v>02/12/2024 11:14:24</v>
          </cell>
          <cell r="C202" t="str">
            <v>DTL6</v>
          </cell>
          <cell r="D202" t="str">
            <v>M+</v>
          </cell>
          <cell r="E202">
            <v>2</v>
          </cell>
          <cell r="F202" t="str">
            <v>01/12/2024</v>
          </cell>
          <cell r="G202" t="str">
            <v>Cum.kWh net</v>
          </cell>
          <cell r="H202">
            <v>4378</v>
          </cell>
          <cell r="I202" t="str">
            <v>kVARh del &amp; rec above 103%</v>
          </cell>
          <cell r="J202">
            <v>1</v>
          </cell>
          <cell r="K202" t="str">
            <v>kVARh del &amp; rec bet. 097% to 103%</v>
          </cell>
          <cell r="L202">
            <v>372</v>
          </cell>
          <cell r="M202" t="str">
            <v>kVARh del &amp; rec below 097%</v>
          </cell>
          <cell r="N202">
            <v>70</v>
          </cell>
          <cell r="O202">
            <v>0</v>
          </cell>
        </row>
        <row r="203">
          <cell r="A203">
            <v>4902522</v>
          </cell>
          <cell r="B203" t="str">
            <v>02/12/2024 17:08:17</v>
          </cell>
          <cell r="C203" t="str">
            <v>DTL6</v>
          </cell>
          <cell r="D203" t="str">
            <v>M+</v>
          </cell>
          <cell r="E203">
            <v>2</v>
          </cell>
          <cell r="F203" t="str">
            <v>01/12/2024</v>
          </cell>
          <cell r="G203" t="str">
            <v>Cum.kWh net</v>
          </cell>
          <cell r="H203">
            <v>247491</v>
          </cell>
          <cell r="I203" t="str">
            <v>kVARh del &amp; rec above 103%</v>
          </cell>
          <cell r="J203">
            <v>33108</v>
          </cell>
          <cell r="K203" t="str">
            <v>kVARh del &amp; rec bet. 097% to 103%</v>
          </cell>
          <cell r="L203">
            <v>127073</v>
          </cell>
          <cell r="M203" t="str">
            <v>kVARh del &amp; rec below 097%</v>
          </cell>
          <cell r="N203">
            <v>44590</v>
          </cell>
          <cell r="O203">
            <v>0</v>
          </cell>
        </row>
        <row r="204">
          <cell r="A204">
            <v>4902525</v>
          </cell>
          <cell r="B204" t="str">
            <v>02/12/2024 13:31:18</v>
          </cell>
          <cell r="C204" t="str">
            <v>DTL6</v>
          </cell>
          <cell r="D204" t="str">
            <v>M+</v>
          </cell>
          <cell r="E204">
            <v>2</v>
          </cell>
          <cell r="F204" t="str">
            <v>01/12/2024</v>
          </cell>
          <cell r="G204" t="str">
            <v>Cum.kWh net</v>
          </cell>
          <cell r="H204">
            <v>981426</v>
          </cell>
          <cell r="I204" t="str">
            <v>kVARh del &amp; rec above 103%</v>
          </cell>
          <cell r="J204">
            <v>999896</v>
          </cell>
          <cell r="K204" t="str">
            <v>kVARh del &amp; rec bet. 097% to 103%</v>
          </cell>
          <cell r="L204">
            <v>999577</v>
          </cell>
          <cell r="M204" t="str">
            <v>kVARh del &amp; rec below 097%</v>
          </cell>
          <cell r="N204">
            <v>999460</v>
          </cell>
          <cell r="O204">
            <v>0</v>
          </cell>
        </row>
        <row r="205">
          <cell r="A205">
            <v>4902529</v>
          </cell>
          <cell r="B205" t="str">
            <v>02/12/2024 13:44:44</v>
          </cell>
          <cell r="C205" t="str">
            <v>DTL6</v>
          </cell>
          <cell r="D205" t="str">
            <v>M+</v>
          </cell>
          <cell r="E205">
            <v>2</v>
          </cell>
          <cell r="F205" t="str">
            <v>01/12/2024</v>
          </cell>
          <cell r="G205" t="str">
            <v>Cum.kWh net</v>
          </cell>
          <cell r="H205">
            <v>998798</v>
          </cell>
          <cell r="I205" t="str">
            <v>kVARh del &amp; rec above 103%</v>
          </cell>
          <cell r="J205">
            <v>999999</v>
          </cell>
          <cell r="K205" t="str">
            <v>kVARh del &amp; rec bet. 097% to 103%</v>
          </cell>
          <cell r="L205">
            <v>999929</v>
          </cell>
          <cell r="M205" t="str">
            <v>kVARh del &amp; rec below 097%</v>
          </cell>
          <cell r="N205">
            <v>999967</v>
          </cell>
          <cell r="O205">
            <v>0</v>
          </cell>
        </row>
        <row r="206">
          <cell r="A206">
            <v>4902530</v>
          </cell>
          <cell r="B206" t="str">
            <v>02/12/2024 11:30:06</v>
          </cell>
          <cell r="C206" t="str">
            <v>DTL6</v>
          </cell>
          <cell r="D206" t="str">
            <v>M+</v>
          </cell>
          <cell r="E206">
            <v>2</v>
          </cell>
          <cell r="F206" t="str">
            <v>01/12/2024</v>
          </cell>
          <cell r="G206" t="str">
            <v>Cum.kWh net</v>
          </cell>
          <cell r="H206">
            <v>184581</v>
          </cell>
          <cell r="I206" t="str">
            <v>kVARh del &amp; rec above 103%</v>
          </cell>
          <cell r="J206">
            <v>32685</v>
          </cell>
          <cell r="K206" t="str">
            <v>kVARh del &amp; rec bet. 097% to 103%</v>
          </cell>
          <cell r="L206">
            <v>129208</v>
          </cell>
          <cell r="M206" t="str">
            <v>kVARh del &amp; rec below 097%</v>
          </cell>
          <cell r="N206">
            <v>7959</v>
          </cell>
          <cell r="O206">
            <v>0</v>
          </cell>
        </row>
        <row r="207">
          <cell r="A207">
            <v>4902535</v>
          </cell>
          <cell r="B207" t="str">
            <v>02/12/2024 12:10:13</v>
          </cell>
          <cell r="C207" t="str">
            <v>DTL6</v>
          </cell>
          <cell r="D207" t="str">
            <v>M+</v>
          </cell>
          <cell r="E207">
            <v>2</v>
          </cell>
          <cell r="F207" t="str">
            <v>01/12/2024</v>
          </cell>
          <cell r="G207" t="str">
            <v>Cum.kWh net</v>
          </cell>
          <cell r="H207">
            <v>982698</v>
          </cell>
          <cell r="I207" t="str">
            <v>kVARh del &amp; rec above 103%</v>
          </cell>
          <cell r="J207">
            <v>161</v>
          </cell>
          <cell r="K207" t="str">
            <v>kVARh del &amp; rec bet. 097% to 103%</v>
          </cell>
          <cell r="L207">
            <v>576</v>
          </cell>
          <cell r="M207" t="str">
            <v>kVARh del &amp; rec below 097%</v>
          </cell>
          <cell r="N207">
            <v>254</v>
          </cell>
          <cell r="O207">
            <v>0</v>
          </cell>
        </row>
        <row r="208">
          <cell r="A208">
            <v>4902537</v>
          </cell>
          <cell r="B208" t="str">
            <v>02/12/2024 11:52:35</v>
          </cell>
          <cell r="C208" t="str">
            <v>DTL6</v>
          </cell>
          <cell r="D208" t="str">
            <v>M+</v>
          </cell>
          <cell r="E208">
            <v>2</v>
          </cell>
          <cell r="F208" t="str">
            <v>01/12/2024</v>
          </cell>
          <cell r="G208" t="str">
            <v>Cum.kWh net</v>
          </cell>
          <cell r="H208">
            <v>9932</v>
          </cell>
          <cell r="I208" t="str">
            <v>kVARh del &amp; rec above 103%</v>
          </cell>
          <cell r="J208">
            <v>1655</v>
          </cell>
          <cell r="K208" t="str">
            <v>kVARh del &amp; rec bet. 097% to 103%</v>
          </cell>
          <cell r="L208">
            <v>5676</v>
          </cell>
          <cell r="M208" t="str">
            <v>kVARh del &amp; rec below 097%</v>
          </cell>
          <cell r="N208">
            <v>203</v>
          </cell>
          <cell r="O208">
            <v>0</v>
          </cell>
        </row>
        <row r="209">
          <cell r="A209">
            <v>4902539</v>
          </cell>
          <cell r="B209" t="str">
            <v>02/12/2024 12:23:46</v>
          </cell>
          <cell r="C209" t="str">
            <v>DTL6</v>
          </cell>
          <cell r="D209" t="str">
            <v>M+</v>
          </cell>
          <cell r="E209">
            <v>2</v>
          </cell>
          <cell r="F209" t="str">
            <v>01/12/2024</v>
          </cell>
          <cell r="G209" t="str">
            <v>Cum.kWh net</v>
          </cell>
          <cell r="H209">
            <v>596134</v>
          </cell>
          <cell r="I209" t="str">
            <v>kVARh del &amp; rec above 103%</v>
          </cell>
          <cell r="J209">
            <v>3122</v>
          </cell>
          <cell r="K209" t="str">
            <v>kVARh del &amp; rec bet. 097% to 103%</v>
          </cell>
          <cell r="L209">
            <v>69517</v>
          </cell>
          <cell r="M209" t="str">
            <v>kVARh del &amp; rec below 097%</v>
          </cell>
          <cell r="N209">
            <v>37036</v>
          </cell>
          <cell r="O209">
            <v>0</v>
          </cell>
        </row>
        <row r="210">
          <cell r="A210">
            <v>4902541</v>
          </cell>
          <cell r="B210" t="str">
            <v>02/12/2024 12:19:18</v>
          </cell>
          <cell r="C210" t="str">
            <v>DTL6</v>
          </cell>
          <cell r="D210" t="str">
            <v>M+</v>
          </cell>
          <cell r="E210">
            <v>2</v>
          </cell>
          <cell r="F210" t="str">
            <v>01/12/2024</v>
          </cell>
          <cell r="G210" t="str">
            <v>Cum.kWh net</v>
          </cell>
          <cell r="H210">
            <v>137769</v>
          </cell>
          <cell r="I210" t="str">
            <v>kVARh del &amp; rec above 103%</v>
          </cell>
          <cell r="J210">
            <v>999482</v>
          </cell>
          <cell r="K210" t="str">
            <v>kVARh del &amp; rec bet. 097% to 103%</v>
          </cell>
          <cell r="L210">
            <v>208</v>
          </cell>
          <cell r="M210" t="str">
            <v>kVARh del &amp; rec below 097%</v>
          </cell>
          <cell r="N210">
            <v>999486</v>
          </cell>
          <cell r="O210">
            <v>0</v>
          </cell>
        </row>
        <row r="211">
          <cell r="A211">
            <v>4902542</v>
          </cell>
          <cell r="B211" t="str">
            <v>02/12/2024 11:53:57</v>
          </cell>
          <cell r="C211" t="str">
            <v>DTL6</v>
          </cell>
          <cell r="D211" t="str">
            <v>M+</v>
          </cell>
          <cell r="E211">
            <v>2</v>
          </cell>
          <cell r="F211" t="str">
            <v>01/12/2024</v>
          </cell>
          <cell r="G211" t="str">
            <v>Cum.kWh net</v>
          </cell>
          <cell r="H211">
            <v>157635</v>
          </cell>
          <cell r="I211" t="str">
            <v>kVARh del &amp; rec above 103%</v>
          </cell>
          <cell r="J211">
            <v>4086</v>
          </cell>
          <cell r="K211" t="str">
            <v>kVARh del &amp; rec bet. 097% to 103%</v>
          </cell>
          <cell r="L211">
            <v>110879</v>
          </cell>
          <cell r="M211" t="str">
            <v>kVARh del &amp; rec below 097%</v>
          </cell>
          <cell r="N211">
            <v>16449</v>
          </cell>
          <cell r="O211">
            <v>0</v>
          </cell>
        </row>
        <row r="212">
          <cell r="A212">
            <v>4902544</v>
          </cell>
          <cell r="B212" t="str">
            <v>02/12/2024 10:44:12</v>
          </cell>
          <cell r="C212" t="str">
            <v>DTL6</v>
          </cell>
          <cell r="D212" t="str">
            <v>M+</v>
          </cell>
          <cell r="E212">
            <v>2</v>
          </cell>
          <cell r="F212" t="str">
            <v>01/12/2024</v>
          </cell>
          <cell r="G212" t="str">
            <v>Cum.kWh net</v>
          </cell>
          <cell r="H212">
            <v>722939</v>
          </cell>
          <cell r="I212" t="str">
            <v>kVARh del &amp; rec above 103%</v>
          </cell>
          <cell r="J212">
            <v>6792</v>
          </cell>
          <cell r="K212" t="str">
            <v>kVARh del &amp; rec bet. 097% to 103%</v>
          </cell>
          <cell r="L212">
            <v>58399</v>
          </cell>
          <cell r="M212" t="str">
            <v>kVARh del &amp; rec below 097%</v>
          </cell>
          <cell r="N212">
            <v>8791</v>
          </cell>
          <cell r="O212">
            <v>0</v>
          </cell>
        </row>
        <row r="213">
          <cell r="A213">
            <v>4902548</v>
          </cell>
          <cell r="B213" t="str">
            <v>02/12/2024 17:14:13</v>
          </cell>
          <cell r="C213" t="str">
            <v>DTL6</v>
          </cell>
          <cell r="D213" t="str">
            <v>M+</v>
          </cell>
          <cell r="E213">
            <v>2</v>
          </cell>
          <cell r="F213" t="str">
            <v>01/12/2024</v>
          </cell>
          <cell r="G213" t="str">
            <v>Cum.kWh net</v>
          </cell>
          <cell r="H213">
            <v>5</v>
          </cell>
          <cell r="I213" t="str">
            <v>kVARh del &amp; rec above 103%</v>
          </cell>
          <cell r="J213">
            <v>0</v>
          </cell>
          <cell r="K213" t="str">
            <v>kVARh del &amp; rec bet. 097% to 103%</v>
          </cell>
          <cell r="L213">
            <v>4</v>
          </cell>
          <cell r="M213" t="str">
            <v>kVARh del &amp; rec below 097%</v>
          </cell>
          <cell r="N213">
            <v>0</v>
          </cell>
          <cell r="O213">
            <v>0</v>
          </cell>
        </row>
        <row r="214">
          <cell r="A214">
            <v>4902552</v>
          </cell>
          <cell r="B214" t="str">
            <v>02/12/2024 10:38:27</v>
          </cell>
          <cell r="C214" t="str">
            <v>DTL6</v>
          </cell>
          <cell r="D214" t="str">
            <v>M+</v>
          </cell>
          <cell r="E214">
            <v>2</v>
          </cell>
          <cell r="F214" t="str">
            <v>01/12/2024</v>
          </cell>
          <cell r="G214" t="str">
            <v>Cum.kWh net</v>
          </cell>
          <cell r="H214">
            <v>224084</v>
          </cell>
          <cell r="I214" t="str">
            <v>kVARh del &amp; rec above 103%</v>
          </cell>
          <cell r="J214">
            <v>837</v>
          </cell>
          <cell r="K214" t="str">
            <v>kVARh del &amp; rec bet. 097% to 103%</v>
          </cell>
          <cell r="L214">
            <v>10004</v>
          </cell>
          <cell r="M214" t="str">
            <v>kVARh del &amp; rec below 097%</v>
          </cell>
          <cell r="N214">
            <v>6244</v>
          </cell>
          <cell r="O214">
            <v>0</v>
          </cell>
        </row>
        <row r="215">
          <cell r="A215">
            <v>4902553</v>
          </cell>
          <cell r="B215" t="str">
            <v>02/12/2024 09:06:18</v>
          </cell>
          <cell r="C215" t="str">
            <v>DTL6</v>
          </cell>
          <cell r="D215" t="str">
            <v>M+</v>
          </cell>
          <cell r="E215">
            <v>2</v>
          </cell>
          <cell r="F215" t="str">
            <v>01/12/2024</v>
          </cell>
          <cell r="G215" t="str">
            <v>Cum.kWh net</v>
          </cell>
          <cell r="H215">
            <v>994402</v>
          </cell>
          <cell r="I215" t="str">
            <v>kVARh del &amp; rec above 103%</v>
          </cell>
          <cell r="J215">
            <v>999407</v>
          </cell>
          <cell r="K215" t="str">
            <v>kVARh del &amp; rec bet. 097% to 103%</v>
          </cell>
          <cell r="L215">
            <v>995479</v>
          </cell>
          <cell r="M215" t="str">
            <v>kVARh del &amp; rec below 097%</v>
          </cell>
          <cell r="N215">
            <v>999720</v>
          </cell>
          <cell r="O215">
            <v>0</v>
          </cell>
        </row>
        <row r="216">
          <cell r="A216">
            <v>4902557</v>
          </cell>
          <cell r="B216" t="str">
            <v>02/12/2024 11:11:33</v>
          </cell>
          <cell r="C216" t="str">
            <v>DTL6</v>
          </cell>
          <cell r="D216" t="str">
            <v>M+</v>
          </cell>
          <cell r="E216">
            <v>2</v>
          </cell>
          <cell r="F216" t="str">
            <v>01/12/2024</v>
          </cell>
          <cell r="G216" t="str">
            <v>Cum.kWh net</v>
          </cell>
          <cell r="H216">
            <v>998181</v>
          </cell>
          <cell r="I216" t="str">
            <v>kVARh del &amp; rec above 103%</v>
          </cell>
          <cell r="J216">
            <v>999944</v>
          </cell>
          <cell r="K216" t="str">
            <v>kVARh del &amp; rec bet. 097% to 103%</v>
          </cell>
          <cell r="L216">
            <v>999646</v>
          </cell>
          <cell r="M216" t="str">
            <v>kVARh del &amp; rec below 097%</v>
          </cell>
          <cell r="N216">
            <v>999978</v>
          </cell>
          <cell r="O216">
            <v>0</v>
          </cell>
        </row>
        <row r="217">
          <cell r="A217">
            <v>4902559</v>
          </cell>
          <cell r="B217" t="str">
            <v>02/12/2024 11:37:43</v>
          </cell>
          <cell r="C217" t="str">
            <v>DTL6</v>
          </cell>
          <cell r="D217" t="str">
            <v>M+</v>
          </cell>
          <cell r="E217">
            <v>2</v>
          </cell>
          <cell r="F217" t="str">
            <v>01/12/2024</v>
          </cell>
          <cell r="G217" t="str">
            <v>Cum.kWh net</v>
          </cell>
          <cell r="H217">
            <v>11489</v>
          </cell>
          <cell r="I217" t="str">
            <v>kVARh del &amp; rec above 103%</v>
          </cell>
          <cell r="J217">
            <v>194</v>
          </cell>
          <cell r="K217" t="str">
            <v>kVARh del &amp; rec bet. 097% to 103%</v>
          </cell>
          <cell r="L217">
            <v>2835</v>
          </cell>
          <cell r="M217" t="str">
            <v>kVARh del &amp; rec below 097%</v>
          </cell>
          <cell r="N217">
            <v>999935</v>
          </cell>
          <cell r="O217">
            <v>0</v>
          </cell>
        </row>
        <row r="218">
          <cell r="A218">
            <v>4902561</v>
          </cell>
          <cell r="B218" t="str">
            <v>02/12/2024 13:54:35</v>
          </cell>
          <cell r="C218" t="str">
            <v>DTL6</v>
          </cell>
          <cell r="D218" t="str">
            <v>M+</v>
          </cell>
          <cell r="E218">
            <v>2</v>
          </cell>
          <cell r="F218" t="str">
            <v>01/12/2024</v>
          </cell>
          <cell r="G218" t="str">
            <v>Cum.kWh net</v>
          </cell>
          <cell r="H218">
            <v>227166</v>
          </cell>
          <cell r="I218" t="str">
            <v>kVARh del &amp; rec above 103%</v>
          </cell>
          <cell r="J218">
            <v>19398</v>
          </cell>
          <cell r="K218" t="str">
            <v>kVARh del &amp; rec bet. 097% to 103%</v>
          </cell>
          <cell r="L218">
            <v>123295</v>
          </cell>
          <cell r="M218" t="str">
            <v>kVARh del &amp; rec below 097%</v>
          </cell>
          <cell r="N218">
            <v>22200</v>
          </cell>
          <cell r="O218">
            <v>0</v>
          </cell>
        </row>
        <row r="219">
          <cell r="A219">
            <v>4902568</v>
          </cell>
          <cell r="B219" t="str">
            <v>02/12/2024 12:33:35</v>
          </cell>
          <cell r="C219" t="str">
            <v>DTL6</v>
          </cell>
          <cell r="D219" t="str">
            <v>M+</v>
          </cell>
          <cell r="E219">
            <v>2</v>
          </cell>
          <cell r="F219" t="str">
            <v>01/12/2024</v>
          </cell>
          <cell r="G219" t="str">
            <v>Cum.kWh net</v>
          </cell>
          <cell r="H219">
            <v>545149</v>
          </cell>
          <cell r="I219" t="str">
            <v>kVARh del &amp; rec above 103%</v>
          </cell>
          <cell r="J219">
            <v>992142</v>
          </cell>
          <cell r="K219" t="str">
            <v>kVARh del &amp; rec bet. 097% to 103%</v>
          </cell>
          <cell r="L219">
            <v>985442</v>
          </cell>
          <cell r="M219" t="str">
            <v>kVARh del &amp; rec below 097%</v>
          </cell>
          <cell r="N219">
            <v>5230</v>
          </cell>
          <cell r="O219">
            <v>0</v>
          </cell>
        </row>
        <row r="220">
          <cell r="A220">
            <v>4902577</v>
          </cell>
          <cell r="B220" t="str">
            <v>02/12/2024 11:26:55</v>
          </cell>
          <cell r="C220" t="str">
            <v>DTL6</v>
          </cell>
          <cell r="D220" t="str">
            <v>M+</v>
          </cell>
          <cell r="E220">
            <v>2</v>
          </cell>
          <cell r="F220" t="str">
            <v>01/12/2024</v>
          </cell>
          <cell r="G220" t="str">
            <v>Cum.kWh net</v>
          </cell>
          <cell r="H220">
            <v>149958</v>
          </cell>
          <cell r="I220" t="str">
            <v>kVARh del &amp; rec above 103%</v>
          </cell>
          <cell r="J220">
            <v>4881</v>
          </cell>
          <cell r="K220" t="str">
            <v>kVARh del &amp; rec bet. 097% to 103%</v>
          </cell>
          <cell r="L220">
            <v>28206</v>
          </cell>
          <cell r="M220" t="str">
            <v>kVARh del &amp; rec below 097%</v>
          </cell>
          <cell r="N220">
            <v>969</v>
          </cell>
          <cell r="O220">
            <v>0</v>
          </cell>
        </row>
        <row r="221">
          <cell r="A221">
            <v>4902579</v>
          </cell>
          <cell r="B221" t="str">
            <v>02/12/2024 11:25:54</v>
          </cell>
          <cell r="C221" t="str">
            <v>DTL6</v>
          </cell>
          <cell r="D221" t="str">
            <v>M+</v>
          </cell>
          <cell r="E221">
            <v>2</v>
          </cell>
          <cell r="F221" t="str">
            <v>01/12/2024</v>
          </cell>
          <cell r="G221" t="str">
            <v>Cum.kWh net</v>
          </cell>
          <cell r="H221">
            <v>96776</v>
          </cell>
          <cell r="I221" t="str">
            <v>kVARh del &amp; rec above 103%</v>
          </cell>
          <cell r="J221">
            <v>999898</v>
          </cell>
          <cell r="K221" t="str">
            <v>kVARh del &amp; rec bet. 097% to 103%</v>
          </cell>
          <cell r="L221">
            <v>5855</v>
          </cell>
          <cell r="M221" t="str">
            <v>kVARh del &amp; rec below 097%</v>
          </cell>
          <cell r="N221">
            <v>2790</v>
          </cell>
          <cell r="O221">
            <v>0</v>
          </cell>
        </row>
        <row r="222">
          <cell r="A222">
            <v>4902580</v>
          </cell>
          <cell r="B222" t="str">
            <v>02/12/2024 11:00:21</v>
          </cell>
          <cell r="C222" t="str">
            <v>DTL6</v>
          </cell>
          <cell r="D222" t="str">
            <v>M+</v>
          </cell>
          <cell r="E222">
            <v>2</v>
          </cell>
          <cell r="F222" t="str">
            <v>01/12/2024</v>
          </cell>
          <cell r="G222" t="str">
            <v>Cum.kWh net</v>
          </cell>
          <cell r="H222">
            <v>398719</v>
          </cell>
          <cell r="I222" t="str">
            <v>kVARh del &amp; rec above 103%</v>
          </cell>
          <cell r="J222">
            <v>1316</v>
          </cell>
          <cell r="K222" t="str">
            <v>kVARh del &amp; rec bet. 097% to 103%</v>
          </cell>
          <cell r="L222">
            <v>20159</v>
          </cell>
          <cell r="M222" t="str">
            <v>kVARh del &amp; rec below 097%</v>
          </cell>
          <cell r="N222">
            <v>5337</v>
          </cell>
          <cell r="O222">
            <v>0</v>
          </cell>
        </row>
        <row r="223">
          <cell r="A223">
            <v>4902583</v>
          </cell>
          <cell r="B223" t="str">
            <v>02/12/2024 07:54:01</v>
          </cell>
          <cell r="C223" t="str">
            <v>DTL6</v>
          </cell>
          <cell r="D223" t="str">
            <v>M+</v>
          </cell>
          <cell r="E223">
            <v>2</v>
          </cell>
          <cell r="F223" t="str">
            <v>01/12/2024</v>
          </cell>
          <cell r="G223" t="str">
            <v>Cum.kWh net</v>
          </cell>
          <cell r="H223">
            <v>264573</v>
          </cell>
          <cell r="I223" t="str">
            <v>kVARh del &amp; rec above 103%</v>
          </cell>
          <cell r="J223">
            <v>29794</v>
          </cell>
          <cell r="K223" t="str">
            <v>kVARh del &amp; rec bet. 097% to 103%</v>
          </cell>
          <cell r="L223">
            <v>170814</v>
          </cell>
          <cell r="M223" t="str">
            <v>kVARh del &amp; rec below 097%</v>
          </cell>
          <cell r="N223">
            <v>11872</v>
          </cell>
          <cell r="O223">
            <v>0</v>
          </cell>
        </row>
        <row r="224">
          <cell r="A224">
            <v>4902591</v>
          </cell>
          <cell r="B224" t="str">
            <v>02/12/2024 16:42:28</v>
          </cell>
          <cell r="C224" t="str">
            <v>DTL6</v>
          </cell>
          <cell r="D224" t="str">
            <v>M+</v>
          </cell>
          <cell r="E224">
            <v>2</v>
          </cell>
          <cell r="F224" t="str">
            <v>01/12/2024</v>
          </cell>
          <cell r="G224" t="str">
            <v>Cum.kWh net</v>
          </cell>
          <cell r="H224">
            <v>30308</v>
          </cell>
          <cell r="I224" t="str">
            <v>kVARh del &amp; rec above 103%</v>
          </cell>
          <cell r="J224">
            <v>744</v>
          </cell>
          <cell r="K224" t="str">
            <v>kVARh del &amp; rec bet. 097% to 103%</v>
          </cell>
          <cell r="L224">
            <v>4537</v>
          </cell>
          <cell r="M224" t="str">
            <v>kVARh del &amp; rec below 097%</v>
          </cell>
          <cell r="N224">
            <v>641</v>
          </cell>
          <cell r="O224">
            <v>0</v>
          </cell>
        </row>
        <row r="225">
          <cell r="A225">
            <v>4902592</v>
          </cell>
          <cell r="B225" t="str">
            <v>03/12/2024 14:50:52</v>
          </cell>
          <cell r="C225" t="str">
            <v>DTL</v>
          </cell>
          <cell r="D225" t="str">
            <v>M+</v>
          </cell>
          <cell r="E225">
            <v>3</v>
          </cell>
          <cell r="F225" t="str">
            <v>01/12/2024</v>
          </cell>
          <cell r="G225" t="str">
            <v>Cum.kWh net</v>
          </cell>
          <cell r="H225">
            <v>5</v>
          </cell>
          <cell r="I225" t="str">
            <v>kVARh del &amp; rec above 103%</v>
          </cell>
          <cell r="J225">
            <v>0</v>
          </cell>
          <cell r="K225" t="str">
            <v>kVARh del &amp; rec bet. 097% to 103%</v>
          </cell>
          <cell r="L225">
            <v>3</v>
          </cell>
          <cell r="M225" t="str">
            <v>kVARh del &amp; rec below 097%</v>
          </cell>
          <cell r="N225">
            <v>0</v>
          </cell>
          <cell r="O225">
            <v>0</v>
          </cell>
        </row>
        <row r="226">
          <cell r="A226">
            <v>4902594</v>
          </cell>
          <cell r="B226" t="str">
            <v>02/12/2024 11:34:13</v>
          </cell>
          <cell r="C226" t="str">
            <v>DTL6</v>
          </cell>
          <cell r="D226" t="str">
            <v>M+</v>
          </cell>
          <cell r="E226">
            <v>2</v>
          </cell>
          <cell r="F226" t="str">
            <v>01/12/2024</v>
          </cell>
          <cell r="G226" t="str">
            <v>Cum.kWh net</v>
          </cell>
          <cell r="H226">
            <v>37730</v>
          </cell>
          <cell r="I226" t="str">
            <v>kVARh del &amp; rec above 103%</v>
          </cell>
          <cell r="J226">
            <v>455</v>
          </cell>
          <cell r="K226" t="str">
            <v>kVARh del &amp; rec bet. 097% to 103%</v>
          </cell>
          <cell r="L226">
            <v>4947</v>
          </cell>
          <cell r="M226" t="str">
            <v>kVARh del &amp; rec below 097%</v>
          </cell>
          <cell r="N226">
            <v>1321</v>
          </cell>
          <cell r="O226">
            <v>0</v>
          </cell>
        </row>
        <row r="227">
          <cell r="A227">
            <v>4902595</v>
          </cell>
          <cell r="B227" t="str">
            <v>03/12/2024 11:01:22</v>
          </cell>
          <cell r="C227" t="str">
            <v>DTL6</v>
          </cell>
          <cell r="D227" t="str">
            <v>M+</v>
          </cell>
          <cell r="E227">
            <v>3</v>
          </cell>
          <cell r="F227" t="str">
            <v>01/12/2024</v>
          </cell>
          <cell r="G227" t="str">
            <v>Cum.kWh net</v>
          </cell>
          <cell r="H227">
            <v>16003</v>
          </cell>
          <cell r="I227" t="str">
            <v>kVARh del &amp; rec above 103%</v>
          </cell>
          <cell r="J227">
            <v>1790</v>
          </cell>
          <cell r="K227" t="str">
            <v>kVARh del &amp; rec bet. 097% to 103%</v>
          </cell>
          <cell r="L227">
            <v>8785</v>
          </cell>
          <cell r="M227" t="str">
            <v>kVARh del &amp; rec below 097%</v>
          </cell>
          <cell r="N227">
            <v>1513</v>
          </cell>
          <cell r="O227">
            <v>0</v>
          </cell>
        </row>
        <row r="228">
          <cell r="A228">
            <v>4902599</v>
          </cell>
          <cell r="B228" t="str">
            <v>02/12/2024 11:34:38</v>
          </cell>
          <cell r="C228" t="str">
            <v>DTL6</v>
          </cell>
          <cell r="D228" t="str">
            <v>M+</v>
          </cell>
          <cell r="E228">
            <v>2</v>
          </cell>
          <cell r="F228" t="str">
            <v>01/12/2024</v>
          </cell>
          <cell r="G228" t="str">
            <v>Cum.kWh net</v>
          </cell>
          <cell r="H228">
            <v>15165</v>
          </cell>
          <cell r="I228" t="str">
            <v>kVARh del &amp; rec above 103%</v>
          </cell>
          <cell r="J228">
            <v>195</v>
          </cell>
          <cell r="K228" t="str">
            <v>kVARh del &amp; rec bet. 097% to 103%</v>
          </cell>
          <cell r="L228">
            <v>1811</v>
          </cell>
          <cell r="M228" t="str">
            <v>kVARh del &amp; rec below 097%</v>
          </cell>
          <cell r="N228">
            <v>208</v>
          </cell>
          <cell r="O228">
            <v>0</v>
          </cell>
        </row>
        <row r="229">
          <cell r="A229">
            <v>4902600</v>
          </cell>
          <cell r="B229" t="str">
            <v>02/12/2024 11:10:13</v>
          </cell>
          <cell r="C229" t="str">
            <v>DTL6</v>
          </cell>
          <cell r="D229" t="str">
            <v>M+</v>
          </cell>
          <cell r="E229">
            <v>2</v>
          </cell>
          <cell r="F229" t="str">
            <v>01/12/2024</v>
          </cell>
          <cell r="G229" t="str">
            <v>Cum.kWh net</v>
          </cell>
          <cell r="H229">
            <v>602</v>
          </cell>
          <cell r="I229" t="str">
            <v>kVARh del &amp; rec above 103%</v>
          </cell>
          <cell r="J229">
            <v>49</v>
          </cell>
          <cell r="K229" t="str">
            <v>kVARh del &amp; rec bet. 097% to 103%</v>
          </cell>
          <cell r="L229">
            <v>285</v>
          </cell>
          <cell r="M229" t="str">
            <v>kVARh del &amp; rec below 097%</v>
          </cell>
          <cell r="N229">
            <v>54</v>
          </cell>
          <cell r="O229">
            <v>0</v>
          </cell>
        </row>
        <row r="230">
          <cell r="A230">
            <v>4902601</v>
          </cell>
          <cell r="B230" t="str">
            <v>02/12/2024 12:57:07</v>
          </cell>
          <cell r="C230" t="str">
            <v>DTL6</v>
          </cell>
          <cell r="D230" t="str">
            <v>M+</v>
          </cell>
          <cell r="E230">
            <v>2</v>
          </cell>
          <cell r="F230" t="str">
            <v>01/12/2024</v>
          </cell>
          <cell r="G230" t="str">
            <v>Cum.kWh net</v>
          </cell>
          <cell r="H230">
            <v>8994</v>
          </cell>
          <cell r="I230" t="str">
            <v>kVARh del &amp; rec above 103%</v>
          </cell>
          <cell r="J230">
            <v>201</v>
          </cell>
          <cell r="K230" t="str">
            <v>kVARh del &amp; rec bet. 097% to 103%</v>
          </cell>
          <cell r="L230">
            <v>1908</v>
          </cell>
          <cell r="M230" t="str">
            <v>kVARh del &amp; rec below 097%</v>
          </cell>
          <cell r="N230">
            <v>1164</v>
          </cell>
          <cell r="O230">
            <v>0</v>
          </cell>
        </row>
        <row r="231">
          <cell r="A231">
            <v>4902602</v>
          </cell>
          <cell r="B231" t="str">
            <v>02/12/2024 11:34:01</v>
          </cell>
          <cell r="C231" t="str">
            <v>DTL6</v>
          </cell>
          <cell r="D231" t="str">
            <v>M+</v>
          </cell>
          <cell r="E231">
            <v>2</v>
          </cell>
          <cell r="F231" t="str">
            <v>01/12/2024</v>
          </cell>
          <cell r="G231" t="str">
            <v>Cum.kWh net</v>
          </cell>
          <cell r="H231">
            <v>1596</v>
          </cell>
          <cell r="I231" t="str">
            <v>kVARh del &amp; rec above 103%</v>
          </cell>
          <cell r="J231">
            <v>49</v>
          </cell>
          <cell r="K231" t="str">
            <v>kVARh del &amp; rec bet. 097% to 103%</v>
          </cell>
          <cell r="L231">
            <v>1870</v>
          </cell>
          <cell r="M231" t="str">
            <v>kVARh del &amp; rec below 097%</v>
          </cell>
          <cell r="N231">
            <v>337</v>
          </cell>
          <cell r="O231">
            <v>0</v>
          </cell>
        </row>
        <row r="232">
          <cell r="A232">
            <v>4902603</v>
          </cell>
          <cell r="B232" t="str">
            <v>02/12/2024 15:19:00</v>
          </cell>
          <cell r="C232" t="str">
            <v>DTL6</v>
          </cell>
          <cell r="D232" t="str">
            <v>M+</v>
          </cell>
          <cell r="E232">
            <v>2</v>
          </cell>
          <cell r="F232" t="str">
            <v>01/12/2024</v>
          </cell>
          <cell r="G232" t="str">
            <v>Cum.kWh net</v>
          </cell>
          <cell r="H232">
            <v>1835</v>
          </cell>
          <cell r="I232" t="str">
            <v>kVARh del &amp; rec above 103%</v>
          </cell>
          <cell r="J232">
            <v>268</v>
          </cell>
          <cell r="K232" t="str">
            <v>kVARh del &amp; rec bet. 097% to 103%</v>
          </cell>
          <cell r="L232">
            <v>1070</v>
          </cell>
          <cell r="M232" t="str">
            <v>kVARh del &amp; rec below 097%</v>
          </cell>
          <cell r="N232">
            <v>96</v>
          </cell>
          <cell r="O232">
            <v>0</v>
          </cell>
        </row>
        <row r="233">
          <cell r="A233">
            <v>4902606</v>
          </cell>
          <cell r="B233" t="str">
            <v>02/12/2024 15:10:56</v>
          </cell>
          <cell r="C233" t="str">
            <v>DTL6</v>
          </cell>
          <cell r="D233" t="str">
            <v>M+</v>
          </cell>
          <cell r="E233">
            <v>2</v>
          </cell>
          <cell r="F233" t="str">
            <v>01/12/2024</v>
          </cell>
          <cell r="G233" t="str">
            <v>Cum.kWh net</v>
          </cell>
          <cell r="H233">
            <v>445</v>
          </cell>
          <cell r="I233" t="str">
            <v>kVARh del &amp; rec above 103%</v>
          </cell>
          <cell r="J233">
            <v>68</v>
          </cell>
          <cell r="K233" t="str">
            <v>kVARh del &amp; rec bet. 097% to 103%</v>
          </cell>
          <cell r="L233">
            <v>226</v>
          </cell>
          <cell r="M233" t="str">
            <v>kVARh del &amp; rec below 097%</v>
          </cell>
          <cell r="N233">
            <v>7</v>
          </cell>
          <cell r="O233">
            <v>0</v>
          </cell>
        </row>
        <row r="234">
          <cell r="A234">
            <v>4962369</v>
          </cell>
          <cell r="B234" t="str">
            <v>02/12/2024 15:21:52</v>
          </cell>
          <cell r="C234" t="str">
            <v>DTL PROPERTY</v>
          </cell>
          <cell r="D234" t="str">
            <v>M+</v>
          </cell>
          <cell r="E234">
            <v>2</v>
          </cell>
          <cell r="F234" t="str">
            <v>01/12/2024</v>
          </cell>
          <cell r="G234" t="str">
            <v>Cum.kWh net</v>
          </cell>
          <cell r="H234">
            <v>703379</v>
          </cell>
          <cell r="I234" t="str">
            <v>kVARh del &amp; rec above 103%</v>
          </cell>
          <cell r="J234">
            <v>455720</v>
          </cell>
          <cell r="K234" t="str">
            <v>kVARh del &amp; rec bet. 097% to 103%</v>
          </cell>
          <cell r="L234">
            <v>0</v>
          </cell>
          <cell r="M234" t="str">
            <v>kVARh del &amp; rec below 097%</v>
          </cell>
          <cell r="N234">
            <v>0</v>
          </cell>
          <cell r="O234">
            <v>0</v>
          </cell>
        </row>
        <row r="235">
          <cell r="A235">
            <v>5100228</v>
          </cell>
          <cell r="B235" t="str">
            <v>02/12/2024 11:18:40</v>
          </cell>
          <cell r="C235" t="str">
            <v>DTL</v>
          </cell>
          <cell r="D235" t="str">
            <v>M++</v>
          </cell>
          <cell r="E235">
            <v>2</v>
          </cell>
          <cell r="F235" t="str">
            <v>01/12/2024</v>
          </cell>
          <cell r="G235" t="str">
            <v>Cum.kWh net</v>
          </cell>
          <cell r="H235">
            <v>768516</v>
          </cell>
          <cell r="I235" t="str">
            <v>kVARh del &amp; rec above 103%</v>
          </cell>
          <cell r="J235">
            <v>13146</v>
          </cell>
          <cell r="K235" t="str">
            <v>kVARh del &amp; rec bet. 097% to 103%</v>
          </cell>
          <cell r="L235">
            <v>89119</v>
          </cell>
          <cell r="M235" t="str">
            <v>kVARh del &amp; rec below 097%</v>
          </cell>
          <cell r="N235">
            <v>2831</v>
          </cell>
          <cell r="O235">
            <v>0</v>
          </cell>
        </row>
        <row r="236">
          <cell r="A236">
            <v>5100230</v>
          </cell>
          <cell r="B236" t="str">
            <v>03/12/2024 11:06:29</v>
          </cell>
          <cell r="C236" t="str">
            <v>DTL</v>
          </cell>
          <cell r="D236" t="str">
            <v>M++</v>
          </cell>
          <cell r="E236">
            <v>3</v>
          </cell>
          <cell r="F236" t="str">
            <v>01/12/2024</v>
          </cell>
          <cell r="G236" t="str">
            <v>Cum.kWh net</v>
          </cell>
          <cell r="H236">
            <v>230419</v>
          </cell>
          <cell r="I236" t="str">
            <v>kVARh del &amp; rec above 103%</v>
          </cell>
          <cell r="J236">
            <v>779</v>
          </cell>
          <cell r="K236" t="str">
            <v>kVARh del &amp; rec bet. 097% to 103%</v>
          </cell>
          <cell r="L236">
            <v>600</v>
          </cell>
          <cell r="M236" t="str">
            <v>kVARh del &amp; rec below 097%</v>
          </cell>
          <cell r="N236">
            <v>611</v>
          </cell>
          <cell r="O236">
            <v>0</v>
          </cell>
        </row>
        <row r="237">
          <cell r="A237">
            <v>5100232</v>
          </cell>
          <cell r="B237" t="str">
            <v>02/12/2024 16:39:49</v>
          </cell>
          <cell r="C237" t="str">
            <v>DTL</v>
          </cell>
          <cell r="D237" t="str">
            <v>M++</v>
          </cell>
          <cell r="E237">
            <v>2</v>
          </cell>
          <cell r="F237" t="str">
            <v>01/12/2024</v>
          </cell>
          <cell r="G237" t="str">
            <v>Cum.kWh net</v>
          </cell>
          <cell r="H237">
            <v>768568</v>
          </cell>
          <cell r="I237" t="str">
            <v>kVARh del &amp; rec above 103%</v>
          </cell>
          <cell r="J237">
            <v>16015</v>
          </cell>
          <cell r="K237" t="str">
            <v>kVARh del &amp; rec bet. 097% to 103%</v>
          </cell>
          <cell r="L237">
            <v>36177</v>
          </cell>
          <cell r="M237" t="str">
            <v>kVARh del &amp; rec below 097%</v>
          </cell>
          <cell r="N237">
            <v>3461</v>
          </cell>
          <cell r="O237">
            <v>0</v>
          </cell>
        </row>
        <row r="238">
          <cell r="A238">
            <v>5100233</v>
          </cell>
          <cell r="B238" t="str">
            <v>02/12/2024 11:32:37</v>
          </cell>
          <cell r="C238" t="str">
            <v>AREVA</v>
          </cell>
          <cell r="D238" t="str">
            <v>M++</v>
          </cell>
          <cell r="E238">
            <v>2</v>
          </cell>
          <cell r="F238" t="str">
            <v>01/12/2024</v>
          </cell>
          <cell r="G238" t="str">
            <v>Cum.kWh net</v>
          </cell>
          <cell r="H238">
            <v>185064</v>
          </cell>
          <cell r="I238" t="str">
            <v>kVARh del &amp; rec above 103%</v>
          </cell>
          <cell r="J238">
            <v>902839</v>
          </cell>
          <cell r="K238" t="str">
            <v>kVARh del &amp; rec bet. 097% to 103%</v>
          </cell>
          <cell r="L238">
            <v>777810</v>
          </cell>
          <cell r="M238" t="str">
            <v>kVARh del &amp; rec below 097%</v>
          </cell>
          <cell r="N238">
            <v>998169</v>
          </cell>
          <cell r="O238">
            <v>0</v>
          </cell>
        </row>
        <row r="239">
          <cell r="A239">
            <v>5100234</v>
          </cell>
          <cell r="B239" t="str">
            <v>02/12/2024 11:16:18</v>
          </cell>
          <cell r="C239" t="str">
            <v>DTL</v>
          </cell>
          <cell r="D239" t="str">
            <v>M++</v>
          </cell>
          <cell r="E239">
            <v>2</v>
          </cell>
          <cell r="F239" t="str">
            <v>01/12/2024</v>
          </cell>
          <cell r="G239" t="str">
            <v>Cum.kWh net</v>
          </cell>
          <cell r="H239">
            <v>913626</v>
          </cell>
          <cell r="I239" t="str">
            <v>kVARh del &amp; rec above 103%</v>
          </cell>
          <cell r="J239">
            <v>5652</v>
          </cell>
          <cell r="K239" t="str">
            <v>kVARh del &amp; rec bet. 097% to 103%</v>
          </cell>
          <cell r="L239">
            <v>27078</v>
          </cell>
          <cell r="M239" t="str">
            <v>kVARh del &amp; rec below 097%</v>
          </cell>
          <cell r="N239">
            <v>1910</v>
          </cell>
          <cell r="O239">
            <v>0</v>
          </cell>
        </row>
        <row r="240">
          <cell r="A240">
            <v>5100238</v>
          </cell>
          <cell r="B240" t="str">
            <v>02/12/2024 11:13:59</v>
          </cell>
          <cell r="C240" t="str">
            <v>AREVA</v>
          </cell>
          <cell r="D240" t="str">
            <v>M++</v>
          </cell>
          <cell r="E240">
            <v>2</v>
          </cell>
          <cell r="F240" t="str">
            <v>01/12/2024</v>
          </cell>
          <cell r="G240" t="str">
            <v>Cum.kWh net</v>
          </cell>
          <cell r="H240">
            <v>58888</v>
          </cell>
          <cell r="I240" t="str">
            <v>kVARh del &amp; rec above 103%</v>
          </cell>
          <cell r="J240">
            <v>203327</v>
          </cell>
          <cell r="K240" t="str">
            <v>kVARh del &amp; rec bet. 097% to 103%</v>
          </cell>
          <cell r="L240">
            <v>53579</v>
          </cell>
          <cell r="M240" t="str">
            <v>kVARh del &amp; rec below 097%</v>
          </cell>
          <cell r="N240">
            <v>999051</v>
          </cell>
          <cell r="O240">
            <v>0</v>
          </cell>
        </row>
        <row r="241">
          <cell r="A241">
            <v>5128400</v>
          </cell>
          <cell r="B241" t="str">
            <v>02/12/2024 14:58:31</v>
          </cell>
          <cell r="C241" t="str">
            <v>DTL100671</v>
          </cell>
          <cell r="D241" t="str">
            <v>M++</v>
          </cell>
          <cell r="E241">
            <v>2</v>
          </cell>
          <cell r="F241" t="str">
            <v>01/12/2024</v>
          </cell>
          <cell r="G241" t="str">
            <v>Cum.kWh net</v>
          </cell>
          <cell r="H241">
            <v>398134</v>
          </cell>
          <cell r="I241" t="str">
            <v>kVARh del &amp; rec above 103%</v>
          </cell>
          <cell r="J241">
            <v>996933</v>
          </cell>
          <cell r="K241" t="str">
            <v>kVARh del &amp; rec bet. 097% to 103%</v>
          </cell>
          <cell r="L241">
            <v>995688</v>
          </cell>
          <cell r="M241" t="str">
            <v>kVARh del &amp; rec below 097%</v>
          </cell>
          <cell r="N241">
            <v>972</v>
          </cell>
          <cell r="O241">
            <v>0</v>
          </cell>
        </row>
        <row r="242">
          <cell r="A242">
            <v>5128406</v>
          </cell>
          <cell r="B242" t="str">
            <v>02/12/2024 14:26:35</v>
          </cell>
          <cell r="C242" t="str">
            <v>DTL</v>
          </cell>
          <cell r="D242" t="str">
            <v>M++</v>
          </cell>
          <cell r="E242">
            <v>2</v>
          </cell>
          <cell r="F242" t="str">
            <v>01/12/2024</v>
          </cell>
          <cell r="G242" t="str">
            <v>Cum.kWh net</v>
          </cell>
          <cell r="H242">
            <v>36063</v>
          </cell>
          <cell r="I242" t="str">
            <v>kVARh del &amp; rec above 103%</v>
          </cell>
          <cell r="J242">
            <v>999787</v>
          </cell>
          <cell r="K242" t="str">
            <v>kVARh del &amp; rec bet. 097% to 103%</v>
          </cell>
          <cell r="L242">
            <v>1919</v>
          </cell>
          <cell r="M242" t="str">
            <v>kVARh del &amp; rec below 097%</v>
          </cell>
          <cell r="N242">
            <v>46</v>
          </cell>
          <cell r="O242">
            <v>0</v>
          </cell>
        </row>
        <row r="243">
          <cell r="A243">
            <v>5128411</v>
          </cell>
          <cell r="B243" t="str">
            <v>02/12/2024 11:07:30</v>
          </cell>
          <cell r="C243" t="str">
            <v>DTL</v>
          </cell>
          <cell r="D243" t="str">
            <v>M++</v>
          </cell>
          <cell r="E243">
            <v>2</v>
          </cell>
          <cell r="F243" t="str">
            <v>01/12/2024</v>
          </cell>
          <cell r="G243" t="str">
            <v>Cum.kWh net</v>
          </cell>
          <cell r="H243">
            <v>595907</v>
          </cell>
          <cell r="I243" t="str">
            <v>kVARh del &amp; rec above 103%</v>
          </cell>
          <cell r="J243">
            <v>1638</v>
          </cell>
          <cell r="K243" t="str">
            <v>kVARh del &amp; rec bet. 097% to 103%</v>
          </cell>
          <cell r="L243">
            <v>23031</v>
          </cell>
          <cell r="M243" t="str">
            <v>kVARh del &amp; rec below 097%</v>
          </cell>
          <cell r="N243">
            <v>1854</v>
          </cell>
          <cell r="O243">
            <v>0</v>
          </cell>
        </row>
        <row r="244">
          <cell r="A244">
            <v>5128413</v>
          </cell>
          <cell r="B244" t="str">
            <v>02/12/2024 10:40:11</v>
          </cell>
          <cell r="C244" t="str">
            <v>DTL</v>
          </cell>
          <cell r="D244" t="str">
            <v>M++</v>
          </cell>
          <cell r="E244">
            <v>2</v>
          </cell>
          <cell r="F244" t="str">
            <v>01/12/2024</v>
          </cell>
          <cell r="G244" t="str">
            <v>Cum.kWh net</v>
          </cell>
          <cell r="H244">
            <v>750278</v>
          </cell>
          <cell r="I244" t="str">
            <v>kVARh del &amp; rec above 103%</v>
          </cell>
          <cell r="J244">
            <v>999581</v>
          </cell>
          <cell r="K244" t="str">
            <v>kVARh del &amp; rec bet. 097% to 103%</v>
          </cell>
          <cell r="L244">
            <v>990046</v>
          </cell>
          <cell r="M244" t="str">
            <v>kVARh del &amp; rec below 097%</v>
          </cell>
          <cell r="N244">
            <v>998566</v>
          </cell>
          <cell r="O244">
            <v>0</v>
          </cell>
        </row>
        <row r="245">
          <cell r="A245">
            <v>5128414</v>
          </cell>
          <cell r="B245" t="str">
            <v>02/12/2024 12:12:43</v>
          </cell>
          <cell r="C245" t="str">
            <v>DTL</v>
          </cell>
          <cell r="D245" t="str">
            <v>M++</v>
          </cell>
          <cell r="E245">
            <v>2</v>
          </cell>
          <cell r="F245" t="str">
            <v>01/12/2024</v>
          </cell>
          <cell r="G245" t="str">
            <v>Cum.kWh net</v>
          </cell>
          <cell r="H245">
            <v>753203</v>
          </cell>
          <cell r="I245" t="str">
            <v>kVARh del &amp; rec above 103%</v>
          </cell>
          <cell r="J245">
            <v>173</v>
          </cell>
          <cell r="K245" t="str">
            <v>kVARh del &amp; rec bet. 097% to 103%</v>
          </cell>
          <cell r="L245">
            <v>9445</v>
          </cell>
          <cell r="M245" t="str">
            <v>kVARh del &amp; rec below 097%</v>
          </cell>
          <cell r="N245">
            <v>145</v>
          </cell>
          <cell r="O245">
            <v>0</v>
          </cell>
        </row>
        <row r="246">
          <cell r="A246">
            <v>5128428</v>
          </cell>
          <cell r="B246" t="str">
            <v>02/12/2024 11:01:51</v>
          </cell>
          <cell r="C246" t="str">
            <v>DTL</v>
          </cell>
          <cell r="D246" t="str">
            <v>M++</v>
          </cell>
          <cell r="E246">
            <v>2</v>
          </cell>
          <cell r="F246" t="str">
            <v>01/12/2024</v>
          </cell>
          <cell r="G246" t="str">
            <v>Cum.kWh net</v>
          </cell>
          <cell r="H246">
            <v>560657</v>
          </cell>
          <cell r="I246" t="str">
            <v>kVARh del &amp; rec above 103%</v>
          </cell>
          <cell r="J246">
            <v>977708</v>
          </cell>
          <cell r="K246" t="str">
            <v>kVARh del &amp; rec bet. 097% to 103%</v>
          </cell>
          <cell r="L246">
            <v>887476</v>
          </cell>
          <cell r="M246" t="str">
            <v>kVARh del &amp; rec below 097%</v>
          </cell>
          <cell r="N246">
            <v>991945</v>
          </cell>
          <cell r="O246">
            <v>0</v>
          </cell>
        </row>
        <row r="247">
          <cell r="A247">
            <v>5128429</v>
          </cell>
          <cell r="B247" t="str">
            <v>02/12/2024 12:43:35</v>
          </cell>
          <cell r="C247" t="str">
            <v>DTL</v>
          </cell>
          <cell r="D247" t="str">
            <v>M++</v>
          </cell>
          <cell r="E247">
            <v>2</v>
          </cell>
          <cell r="F247" t="str">
            <v>01/12/2024</v>
          </cell>
          <cell r="G247" t="str">
            <v>Cum.kWh net</v>
          </cell>
          <cell r="H247">
            <v>351590</v>
          </cell>
          <cell r="I247" t="str">
            <v>kVARh del &amp; rec above 103%</v>
          </cell>
          <cell r="J247">
            <v>1972</v>
          </cell>
          <cell r="K247" t="str">
            <v>kVARh del &amp; rec bet. 097% to 103%</v>
          </cell>
          <cell r="L247">
            <v>50123</v>
          </cell>
          <cell r="M247" t="str">
            <v>kVARh del &amp; rec below 097%</v>
          </cell>
          <cell r="N247">
            <v>2753</v>
          </cell>
          <cell r="O247">
            <v>0</v>
          </cell>
        </row>
        <row r="248">
          <cell r="A248">
            <v>5128430</v>
          </cell>
          <cell r="B248" t="str">
            <v>02/12/2024 13:24:20</v>
          </cell>
          <cell r="C248" t="str">
            <v>DTL</v>
          </cell>
          <cell r="D248" t="str">
            <v>M++</v>
          </cell>
          <cell r="E248">
            <v>2</v>
          </cell>
          <cell r="F248" t="str">
            <v>01/12/2024</v>
          </cell>
          <cell r="G248" t="str">
            <v>Cum.kWh net</v>
          </cell>
          <cell r="H248">
            <v>554864</v>
          </cell>
          <cell r="I248" t="str">
            <v>kVARh del &amp; rec above 103%</v>
          </cell>
          <cell r="J248">
            <v>3414</v>
          </cell>
          <cell r="K248" t="str">
            <v>kVARh del &amp; rec bet. 097% to 103%</v>
          </cell>
          <cell r="L248">
            <v>152700</v>
          </cell>
          <cell r="M248" t="str">
            <v>kVARh del &amp; rec below 097%</v>
          </cell>
          <cell r="N248">
            <v>83873</v>
          </cell>
          <cell r="O248">
            <v>0</v>
          </cell>
        </row>
        <row r="249">
          <cell r="A249">
            <v>5128433</v>
          </cell>
          <cell r="B249" t="str">
            <v>03/12/2024 15:28:25</v>
          </cell>
          <cell r="C249" t="str">
            <v>DTL</v>
          </cell>
          <cell r="D249" t="str">
            <v>M++</v>
          </cell>
          <cell r="E249">
            <v>3</v>
          </cell>
          <cell r="F249" t="str">
            <v>01/12/2024</v>
          </cell>
          <cell r="G249" t="str">
            <v>Cum.kWh net</v>
          </cell>
          <cell r="H249">
            <v>466615</v>
          </cell>
          <cell r="I249" t="str">
            <v>kVARh del &amp; rec above 103%</v>
          </cell>
          <cell r="J249">
            <v>7277</v>
          </cell>
          <cell r="K249" t="str">
            <v>kVARh del &amp; rec bet. 097% to 103%</v>
          </cell>
          <cell r="L249">
            <v>980894</v>
          </cell>
          <cell r="M249" t="str">
            <v>kVARh del &amp; rec below 097%</v>
          </cell>
          <cell r="N249">
            <v>999146</v>
          </cell>
          <cell r="O249">
            <v>0</v>
          </cell>
        </row>
        <row r="250">
          <cell r="A250">
            <v>5128436</v>
          </cell>
          <cell r="B250" t="str">
            <v>02/12/2024 10:31:57</v>
          </cell>
          <cell r="C250" t="str">
            <v>DTL</v>
          </cell>
          <cell r="D250" t="str">
            <v>M++</v>
          </cell>
          <cell r="E250">
            <v>2</v>
          </cell>
          <cell r="F250" t="str">
            <v>01/12/2024</v>
          </cell>
          <cell r="G250" t="str">
            <v>Cum.kWh net</v>
          </cell>
          <cell r="H250">
            <v>779218</v>
          </cell>
          <cell r="I250" t="str">
            <v>kVARh del &amp; rec above 103%</v>
          </cell>
          <cell r="J250">
            <v>371</v>
          </cell>
          <cell r="K250" t="str">
            <v>kVARh del &amp; rec bet. 097% to 103%</v>
          </cell>
          <cell r="L250">
            <v>12873</v>
          </cell>
          <cell r="M250" t="str">
            <v>kVARh del &amp; rec below 097%</v>
          </cell>
          <cell r="N250">
            <v>765</v>
          </cell>
          <cell r="O250">
            <v>0</v>
          </cell>
        </row>
        <row r="251">
          <cell r="A251">
            <v>5128438</v>
          </cell>
          <cell r="B251" t="str">
            <v>02/12/2024 12:14:10</v>
          </cell>
          <cell r="C251" t="str">
            <v>DTL</v>
          </cell>
          <cell r="D251" t="str">
            <v>M++</v>
          </cell>
          <cell r="E251">
            <v>2</v>
          </cell>
          <cell r="F251" t="str">
            <v>01/12/2024</v>
          </cell>
          <cell r="G251" t="str">
            <v>Cum.kWh net</v>
          </cell>
          <cell r="H251">
            <v>969507</v>
          </cell>
          <cell r="I251" t="str">
            <v>kVARh del &amp; rec above 103%</v>
          </cell>
          <cell r="J251">
            <v>13973</v>
          </cell>
          <cell r="K251" t="str">
            <v>kVARh del &amp; rec bet. 097% to 103%</v>
          </cell>
          <cell r="L251">
            <v>30515</v>
          </cell>
          <cell r="M251" t="str">
            <v>kVARh del &amp; rec below 097%</v>
          </cell>
          <cell r="N251">
            <v>1210</v>
          </cell>
          <cell r="O251">
            <v>0</v>
          </cell>
        </row>
        <row r="252">
          <cell r="A252">
            <v>5128441</v>
          </cell>
          <cell r="B252" t="str">
            <v>02/12/2024 12:47:04</v>
          </cell>
          <cell r="C252" t="str">
            <v>DTL</v>
          </cell>
          <cell r="D252" t="str">
            <v>M++</v>
          </cell>
          <cell r="E252">
            <v>2</v>
          </cell>
          <cell r="F252" t="str">
            <v>01/12/2024</v>
          </cell>
          <cell r="G252" t="str">
            <v>Cum.kWh net</v>
          </cell>
          <cell r="H252">
            <v>588563</v>
          </cell>
          <cell r="I252" t="str">
            <v>kVARh del &amp; rec above 103%</v>
          </cell>
          <cell r="J252">
            <v>291</v>
          </cell>
          <cell r="K252" t="str">
            <v>kVARh del &amp; rec bet. 097% to 103%</v>
          </cell>
          <cell r="L252">
            <v>26669</v>
          </cell>
          <cell r="M252" t="str">
            <v>kVARh del &amp; rec below 097%</v>
          </cell>
          <cell r="N252">
            <v>2346</v>
          </cell>
          <cell r="O252">
            <v>0</v>
          </cell>
        </row>
        <row r="253">
          <cell r="A253">
            <v>5128452</v>
          </cell>
          <cell r="B253" t="str">
            <v>02/12/2024 10:21:01</v>
          </cell>
          <cell r="C253" t="str">
            <v>DTL</v>
          </cell>
          <cell r="D253" t="str">
            <v>M++</v>
          </cell>
          <cell r="E253">
            <v>2</v>
          </cell>
          <cell r="F253" t="str">
            <v>01/12/2024</v>
          </cell>
          <cell r="G253" t="str">
            <v>Cum.kWh net</v>
          </cell>
          <cell r="H253">
            <v>442321</v>
          </cell>
          <cell r="I253" t="str">
            <v>kVARh del &amp; rec above 103%</v>
          </cell>
          <cell r="J253">
            <v>22173</v>
          </cell>
          <cell r="K253" t="str">
            <v>kVARh del &amp; rec bet. 097% to 103%</v>
          </cell>
          <cell r="L253">
            <v>49102</v>
          </cell>
          <cell r="M253" t="str">
            <v>kVARh del &amp; rec below 097%</v>
          </cell>
          <cell r="N253">
            <v>102</v>
          </cell>
          <cell r="O253">
            <v>0</v>
          </cell>
        </row>
        <row r="254">
          <cell r="A254">
            <v>5128456</v>
          </cell>
          <cell r="B254" t="str">
            <v>03/12/2024 14:20:30</v>
          </cell>
          <cell r="C254" t="str">
            <v>DTL</v>
          </cell>
          <cell r="D254" t="str">
            <v>M++</v>
          </cell>
          <cell r="E254">
            <v>3</v>
          </cell>
          <cell r="F254" t="str">
            <v>01/12/2024</v>
          </cell>
          <cell r="G254" t="str">
            <v>Cum.kWh net</v>
          </cell>
          <cell r="H254">
            <v>261393</v>
          </cell>
          <cell r="I254" t="str">
            <v>kVARh del &amp; rec above 103%</v>
          </cell>
          <cell r="J254">
            <v>99383</v>
          </cell>
          <cell r="K254" t="str">
            <v>kVARh del &amp; rec bet. 097% to 103%</v>
          </cell>
          <cell r="L254">
            <v>217073</v>
          </cell>
          <cell r="M254" t="str">
            <v>kVARh del &amp; rec below 097%</v>
          </cell>
          <cell r="N254">
            <v>15810</v>
          </cell>
          <cell r="O254">
            <v>0</v>
          </cell>
        </row>
        <row r="255">
          <cell r="A255">
            <v>5128459</v>
          </cell>
          <cell r="B255" t="str">
            <v>02/12/2024 09:25:10</v>
          </cell>
          <cell r="C255" t="str">
            <v>DTL</v>
          </cell>
          <cell r="D255" t="str">
            <v>M++</v>
          </cell>
          <cell r="E255">
            <v>2</v>
          </cell>
          <cell r="F255" t="str">
            <v>01/12/2024</v>
          </cell>
          <cell r="G255" t="str">
            <v>Cum.kWh net</v>
          </cell>
          <cell r="H255">
            <v>805381</v>
          </cell>
          <cell r="I255" t="str">
            <v>kVARh del &amp; rec above 103%</v>
          </cell>
          <cell r="J255">
            <v>158416</v>
          </cell>
          <cell r="K255" t="str">
            <v>kVARh del &amp; rec bet. 097% to 103%</v>
          </cell>
          <cell r="L255">
            <v>463817</v>
          </cell>
          <cell r="M255" t="str">
            <v>kVARh del &amp; rec below 097%</v>
          </cell>
          <cell r="N255">
            <v>10013</v>
          </cell>
          <cell r="O255">
            <v>0</v>
          </cell>
        </row>
        <row r="256">
          <cell r="A256">
            <v>5128460</v>
          </cell>
          <cell r="B256" t="str">
            <v>02/12/2024 14:31:54</v>
          </cell>
          <cell r="C256" t="str">
            <v>DTL</v>
          </cell>
          <cell r="D256" t="str">
            <v>M++</v>
          </cell>
          <cell r="E256">
            <v>2</v>
          </cell>
          <cell r="F256" t="str">
            <v>01/12/2024</v>
          </cell>
          <cell r="G256" t="str">
            <v>Cum.kWh net</v>
          </cell>
          <cell r="H256">
            <v>250453</v>
          </cell>
          <cell r="I256" t="str">
            <v>kVARh del &amp; rec above 103%</v>
          </cell>
          <cell r="J256">
            <v>45448</v>
          </cell>
          <cell r="K256" t="str">
            <v>kVARh del &amp; rec bet. 097% to 103%</v>
          </cell>
          <cell r="L256">
            <v>253811</v>
          </cell>
          <cell r="M256" t="str">
            <v>kVARh del &amp; rec below 097%</v>
          </cell>
          <cell r="N256">
            <v>25971</v>
          </cell>
          <cell r="O256">
            <v>0</v>
          </cell>
        </row>
        <row r="257">
          <cell r="A257">
            <v>5128461</v>
          </cell>
          <cell r="B257" t="str">
            <v>02/12/2024 10:43:34</v>
          </cell>
          <cell r="C257" t="str">
            <v>DTL</v>
          </cell>
          <cell r="D257" t="str">
            <v>M++</v>
          </cell>
          <cell r="E257">
            <v>2</v>
          </cell>
          <cell r="F257" t="str">
            <v>01/12/2024</v>
          </cell>
          <cell r="G257" t="str">
            <v>Cum.kWh net</v>
          </cell>
          <cell r="H257">
            <v>859942</v>
          </cell>
          <cell r="I257" t="str">
            <v>kVARh del &amp; rec above 103%</v>
          </cell>
          <cell r="J257">
            <v>120075</v>
          </cell>
          <cell r="K257" t="str">
            <v>kVARh del &amp; rec bet. 097% to 103%</v>
          </cell>
          <cell r="L257">
            <v>64010</v>
          </cell>
          <cell r="M257" t="str">
            <v>kVARh del &amp; rec below 097%</v>
          </cell>
          <cell r="N257">
            <v>996436</v>
          </cell>
          <cell r="O257">
            <v>0</v>
          </cell>
        </row>
        <row r="258">
          <cell r="A258">
            <v>5128464</v>
          </cell>
          <cell r="B258" t="str">
            <v>03/12/2024 16:00:36</v>
          </cell>
          <cell r="C258" t="str">
            <v>DTL</v>
          </cell>
          <cell r="D258" t="str">
            <v>M++</v>
          </cell>
          <cell r="E258">
            <v>3</v>
          </cell>
          <cell r="F258" t="str">
            <v>01/12/2024</v>
          </cell>
          <cell r="G258" t="str">
            <v>Cum.kWh net</v>
          </cell>
          <cell r="H258">
            <v>556038</v>
          </cell>
          <cell r="I258" t="str">
            <v>kVARh del &amp; rec above 103%</v>
          </cell>
          <cell r="J258">
            <v>7227</v>
          </cell>
          <cell r="K258" t="str">
            <v>kVARh del &amp; rec bet. 097% to 103%</v>
          </cell>
          <cell r="L258">
            <v>997514</v>
          </cell>
          <cell r="M258" t="str">
            <v>kVARh del &amp; rec below 097%</v>
          </cell>
          <cell r="N258">
            <v>995057</v>
          </cell>
          <cell r="O258">
            <v>0</v>
          </cell>
        </row>
        <row r="259">
          <cell r="A259">
            <v>5128466</v>
          </cell>
          <cell r="B259" t="str">
            <v>02/12/2024 12:40:47</v>
          </cell>
          <cell r="C259" t="str">
            <v>DTL</v>
          </cell>
          <cell r="D259" t="str">
            <v>M++</v>
          </cell>
          <cell r="E259">
            <v>2</v>
          </cell>
          <cell r="F259" t="str">
            <v>01/12/2024</v>
          </cell>
          <cell r="G259" t="str">
            <v>Cum.kWh net</v>
          </cell>
          <cell r="H259">
            <v>727964</v>
          </cell>
          <cell r="I259" t="str">
            <v>kVARh del &amp; rec above 103%</v>
          </cell>
          <cell r="J259">
            <v>25539</v>
          </cell>
          <cell r="K259" t="str">
            <v>kVARh del &amp; rec bet. 097% to 103%</v>
          </cell>
          <cell r="L259">
            <v>203531</v>
          </cell>
          <cell r="M259" t="str">
            <v>kVARh del &amp; rec below 097%</v>
          </cell>
          <cell r="N259">
            <v>8259</v>
          </cell>
          <cell r="O259">
            <v>0</v>
          </cell>
        </row>
        <row r="260">
          <cell r="A260">
            <v>5128468</v>
          </cell>
          <cell r="B260" t="str">
            <v>02/12/2024 12:52:22</v>
          </cell>
          <cell r="C260" t="str">
            <v>DTL</v>
          </cell>
          <cell r="D260" t="str">
            <v>M++</v>
          </cell>
          <cell r="E260">
            <v>2</v>
          </cell>
          <cell r="F260" t="str">
            <v>01/12/2024</v>
          </cell>
          <cell r="G260" t="str">
            <v>Cum.kWh net</v>
          </cell>
          <cell r="H260">
            <v>839135</v>
          </cell>
          <cell r="I260" t="str">
            <v>kVARh del &amp; rec above 103%</v>
          </cell>
          <cell r="J260">
            <v>177836</v>
          </cell>
          <cell r="K260" t="str">
            <v>kVARh del &amp; rec bet. 097% to 103%</v>
          </cell>
          <cell r="L260">
            <v>369310</v>
          </cell>
          <cell r="M260" t="str">
            <v>kVARh del &amp; rec below 097%</v>
          </cell>
          <cell r="N260">
            <v>6718</v>
          </cell>
          <cell r="O260">
            <v>0</v>
          </cell>
        </row>
        <row r="261">
          <cell r="A261">
            <v>5128472</v>
          </cell>
          <cell r="B261" t="str">
            <v>02/12/2024 10:07:17</v>
          </cell>
          <cell r="C261" t="str">
            <v>DTL</v>
          </cell>
          <cell r="D261" t="str">
            <v>M++</v>
          </cell>
          <cell r="E261">
            <v>2</v>
          </cell>
          <cell r="F261" t="str">
            <v>01/12/2024</v>
          </cell>
          <cell r="G261" t="str">
            <v>Cum.kWh net</v>
          </cell>
          <cell r="H261">
            <v>682364</v>
          </cell>
          <cell r="I261" t="str">
            <v>kVARh del &amp; rec above 103%</v>
          </cell>
          <cell r="J261">
            <v>17646</v>
          </cell>
          <cell r="K261" t="str">
            <v>kVARh del &amp; rec bet. 097% to 103%</v>
          </cell>
          <cell r="L261">
            <v>40306</v>
          </cell>
          <cell r="M261" t="str">
            <v>kVARh del &amp; rec below 097%</v>
          </cell>
          <cell r="N261">
            <v>158</v>
          </cell>
          <cell r="O261">
            <v>0</v>
          </cell>
        </row>
        <row r="262">
          <cell r="A262">
            <v>5128479</v>
          </cell>
          <cell r="B262" t="str">
            <v>02/12/2024 14:30:06</v>
          </cell>
          <cell r="C262" t="str">
            <v>DTL</v>
          </cell>
          <cell r="D262" t="str">
            <v>M++</v>
          </cell>
          <cell r="E262">
            <v>2</v>
          </cell>
          <cell r="F262" t="str">
            <v>01/12/2024</v>
          </cell>
          <cell r="G262" t="str">
            <v>Cum.kWh net</v>
          </cell>
          <cell r="H262">
            <v>107178</v>
          </cell>
          <cell r="I262" t="str">
            <v>kVARh del &amp; rec above 103%</v>
          </cell>
          <cell r="J262">
            <v>991112</v>
          </cell>
          <cell r="K262" t="str">
            <v>kVARh del &amp; rec bet. 097% to 103%</v>
          </cell>
          <cell r="L262">
            <v>977511</v>
          </cell>
          <cell r="M262" t="str">
            <v>kVARh del &amp; rec below 097%</v>
          </cell>
          <cell r="N262">
            <v>999946</v>
          </cell>
          <cell r="O262">
            <v>0</v>
          </cell>
        </row>
        <row r="263">
          <cell r="A263">
            <v>5129960</v>
          </cell>
          <cell r="B263" t="str">
            <v>02/12/2024 13:27:15</v>
          </cell>
          <cell r="C263" t="str">
            <v>DTL</v>
          </cell>
          <cell r="D263" t="str">
            <v>M++</v>
          </cell>
          <cell r="E263">
            <v>2</v>
          </cell>
          <cell r="F263" t="str">
            <v>01/12/2024</v>
          </cell>
          <cell r="G263" t="str">
            <v>Cum.kWh net</v>
          </cell>
          <cell r="H263">
            <v>179651</v>
          </cell>
          <cell r="I263" t="str">
            <v>kVARh del &amp; rec above 103%</v>
          </cell>
          <cell r="J263">
            <v>667</v>
          </cell>
          <cell r="K263" t="str">
            <v>kVARh del &amp; rec bet. 097% to 103%</v>
          </cell>
          <cell r="L263">
            <v>14207</v>
          </cell>
          <cell r="M263" t="str">
            <v>kVARh del &amp; rec below 097%</v>
          </cell>
          <cell r="N263">
            <v>978</v>
          </cell>
          <cell r="O263">
            <v>0</v>
          </cell>
        </row>
        <row r="264">
          <cell r="A264">
            <v>5252046</v>
          </cell>
          <cell r="B264" t="str">
            <v>02/12/2024 12:26:44</v>
          </cell>
          <cell r="C264" t="str">
            <v>DTL</v>
          </cell>
          <cell r="D264" t="str">
            <v>M++</v>
          </cell>
          <cell r="E264">
            <v>2</v>
          </cell>
          <cell r="F264" t="str">
            <v>01/12/2024</v>
          </cell>
          <cell r="G264" t="str">
            <v>Cum.kWh net</v>
          </cell>
          <cell r="H264">
            <v>986944</v>
          </cell>
          <cell r="I264" t="str">
            <v>kVARh del &amp; rec above 103%</v>
          </cell>
          <cell r="J264">
            <v>999498</v>
          </cell>
          <cell r="K264" t="str">
            <v>kVARh del &amp; rec bet. 097% to 103%</v>
          </cell>
          <cell r="L264">
            <v>861</v>
          </cell>
          <cell r="M264" t="str">
            <v>kVARh del &amp; rec below 097%</v>
          </cell>
          <cell r="N264">
            <v>523</v>
          </cell>
          <cell r="O264">
            <v>0</v>
          </cell>
        </row>
        <row r="265">
          <cell r="A265">
            <v>5269210</v>
          </cell>
          <cell r="B265" t="str">
            <v>02/12/2024 10:59:47</v>
          </cell>
          <cell r="C265" t="str">
            <v>SRI GANESH</v>
          </cell>
          <cell r="D265" t="str">
            <v>M++</v>
          </cell>
          <cell r="E265">
            <v>2</v>
          </cell>
          <cell r="F265" t="str">
            <v>01/12/2024</v>
          </cell>
          <cell r="G265" t="str">
            <v>Cum.kWh net</v>
          </cell>
          <cell r="H265">
            <v>237613</v>
          </cell>
          <cell r="I265" t="str">
            <v>kVARh del &amp; rec above 103%</v>
          </cell>
          <cell r="J265">
            <v>922696</v>
          </cell>
          <cell r="K265" t="str">
            <v>kVARh del &amp; rec bet. 097% to 103%</v>
          </cell>
          <cell r="L265">
            <v>669896</v>
          </cell>
          <cell r="M265" t="str">
            <v>kVARh del &amp; rec below 097%</v>
          </cell>
          <cell r="N265">
            <v>965076</v>
          </cell>
          <cell r="O265">
            <v>0</v>
          </cell>
        </row>
        <row r="266">
          <cell r="A266">
            <v>5269211</v>
          </cell>
          <cell r="B266" t="str">
            <v>02/12/2024 12:54:46</v>
          </cell>
          <cell r="C266" t="str">
            <v>DTL</v>
          </cell>
          <cell r="D266" t="str">
            <v>M++</v>
          </cell>
          <cell r="E266">
            <v>2</v>
          </cell>
          <cell r="F266" t="str">
            <v>01/12/2024</v>
          </cell>
          <cell r="G266" t="str">
            <v>Cum.kWh net</v>
          </cell>
          <cell r="H266">
            <v>360886</v>
          </cell>
          <cell r="I266" t="str">
            <v>kVARh del &amp; rec above 103%</v>
          </cell>
          <cell r="J266">
            <v>1453</v>
          </cell>
          <cell r="K266" t="str">
            <v>kVARh del &amp; rec bet. 097% to 103%</v>
          </cell>
          <cell r="L266">
            <v>9555</v>
          </cell>
          <cell r="M266" t="str">
            <v>kVARh del &amp; rec below 097%</v>
          </cell>
          <cell r="N266">
            <v>1563</v>
          </cell>
          <cell r="O266">
            <v>0</v>
          </cell>
        </row>
        <row r="267">
          <cell r="A267">
            <v>5269749</v>
          </cell>
          <cell r="B267" t="str">
            <v>02/12/2024 11:14:33</v>
          </cell>
          <cell r="C267" t="str">
            <v>DTL</v>
          </cell>
          <cell r="D267" t="str">
            <v>M++</v>
          </cell>
          <cell r="E267">
            <v>2</v>
          </cell>
          <cell r="F267" t="str">
            <v>01/12/2024</v>
          </cell>
          <cell r="G267" t="str">
            <v>Cum.kWh net</v>
          </cell>
          <cell r="H267">
            <v>356506</v>
          </cell>
          <cell r="I267" t="str">
            <v>kVARh del &amp; rec above 103%</v>
          </cell>
          <cell r="J267">
            <v>985867</v>
          </cell>
          <cell r="K267" t="str">
            <v>kVARh del &amp; rec bet. 097% to 103%</v>
          </cell>
          <cell r="L267">
            <v>947029</v>
          </cell>
          <cell r="M267" t="str">
            <v>kVARh del &amp; rec below 097%</v>
          </cell>
          <cell r="N267">
            <v>999248</v>
          </cell>
          <cell r="O267">
            <v>0</v>
          </cell>
        </row>
        <row r="268">
          <cell r="A268">
            <v>5295115</v>
          </cell>
          <cell r="B268" t="str">
            <v>02/12/2024 11:31:32</v>
          </cell>
          <cell r="C268" t="str">
            <v>SCHNEIDER</v>
          </cell>
          <cell r="D268" t="str">
            <v>A1640</v>
          </cell>
          <cell r="E268">
            <v>2</v>
          </cell>
          <cell r="F268" t="str">
            <v>01/12/2024</v>
          </cell>
          <cell r="G268" t="str">
            <v>Cum.kWh net</v>
          </cell>
          <cell r="H268">
            <v>897706</v>
          </cell>
          <cell r="I268" t="str">
            <v>kVARh del &amp; rec above 103%</v>
          </cell>
          <cell r="J268">
            <v>172811</v>
          </cell>
          <cell r="K268" t="str">
            <v>kVARh del &amp; rec bet. 097% to 103%</v>
          </cell>
          <cell r="L268">
            <v>716502</v>
          </cell>
          <cell r="M268" t="str">
            <v>kVARh del &amp; rec below 097%</v>
          </cell>
          <cell r="N268">
            <v>984104</v>
          </cell>
          <cell r="O268">
            <v>0</v>
          </cell>
        </row>
        <row r="269">
          <cell r="A269">
            <v>5295128</v>
          </cell>
          <cell r="B269" t="str">
            <v>04/12/2024 10:18:59</v>
          </cell>
          <cell r="C269" t="str">
            <v>DTL</v>
          </cell>
          <cell r="D269" t="str">
            <v>A1640</v>
          </cell>
          <cell r="E269">
            <v>4</v>
          </cell>
          <cell r="F269" t="str">
            <v>01/12/2024</v>
          </cell>
          <cell r="G269" t="str">
            <v>Cum.kWh net</v>
          </cell>
          <cell r="H269">
            <v>106302</v>
          </cell>
          <cell r="I269" t="str">
            <v>kVARh del &amp; rec above 103%</v>
          </cell>
          <cell r="J269">
            <v>999158</v>
          </cell>
          <cell r="K269" t="str">
            <v>kVARh del &amp; rec bet. 097% to 103%</v>
          </cell>
          <cell r="L269">
            <v>0</v>
          </cell>
          <cell r="M269" t="str">
            <v>kVARh del &amp; rec below 097%</v>
          </cell>
          <cell r="N269">
            <v>10472</v>
          </cell>
          <cell r="O269">
            <v>0</v>
          </cell>
        </row>
        <row r="270">
          <cell r="A270">
            <v>5295129</v>
          </cell>
          <cell r="B270" t="str">
            <v>03/12/2024 14:36:35</v>
          </cell>
          <cell r="C270" t="str">
            <v>DTL</v>
          </cell>
          <cell r="D270" t="str">
            <v>A1640</v>
          </cell>
          <cell r="E270">
            <v>3</v>
          </cell>
          <cell r="F270" t="str">
            <v>01/12/2024</v>
          </cell>
          <cell r="G270" t="str">
            <v>Cum.kWh net</v>
          </cell>
          <cell r="H270">
            <v>775155</v>
          </cell>
          <cell r="I270" t="str">
            <v>kVARh del &amp; rec above 103%</v>
          </cell>
          <cell r="J270">
            <v>1436</v>
          </cell>
          <cell r="K270" t="str">
            <v>kVARh del &amp; rec bet. 097% to 103%</v>
          </cell>
          <cell r="L270">
            <v>0</v>
          </cell>
          <cell r="M270" t="str">
            <v>kVARh del &amp; rec below 097%</v>
          </cell>
          <cell r="N270">
            <v>1431</v>
          </cell>
          <cell r="O270">
            <v>0</v>
          </cell>
        </row>
        <row r="271">
          <cell r="A271">
            <v>5295130</v>
          </cell>
          <cell r="B271" t="str">
            <v>02/12/2024 12:27:32</v>
          </cell>
          <cell r="C271" t="str">
            <v>DTL</v>
          </cell>
          <cell r="D271" t="str">
            <v>A1640</v>
          </cell>
          <cell r="E271">
            <v>2</v>
          </cell>
          <cell r="F271" t="str">
            <v>01/12/2024</v>
          </cell>
          <cell r="G271" t="str">
            <v>Cum.kWh net</v>
          </cell>
          <cell r="H271">
            <v>389394</v>
          </cell>
          <cell r="I271" t="str">
            <v>kVARh del &amp; rec above 103%</v>
          </cell>
          <cell r="J271">
            <v>28533</v>
          </cell>
          <cell r="K271" t="str">
            <v>kVARh del &amp; rec bet. 097% to 103%</v>
          </cell>
          <cell r="L271">
            <v>8364</v>
          </cell>
          <cell r="M271" t="str">
            <v>kVARh del &amp; rec below 097%</v>
          </cell>
          <cell r="N271">
            <v>9228</v>
          </cell>
          <cell r="O271">
            <v>0</v>
          </cell>
        </row>
        <row r="272">
          <cell r="A272">
            <v>5295131</v>
          </cell>
          <cell r="B272" t="str">
            <v>02/12/2024 11:32:44</v>
          </cell>
          <cell r="C272">
            <v>5295131</v>
          </cell>
          <cell r="D272" t="str">
            <v>A1640</v>
          </cell>
          <cell r="E272">
            <v>2</v>
          </cell>
          <cell r="F272" t="str">
            <v>01/12/2024</v>
          </cell>
          <cell r="G272" t="str">
            <v>Cum.kWh net</v>
          </cell>
          <cell r="H272">
            <v>457545</v>
          </cell>
          <cell r="I272" t="str">
            <v>kVARh del &amp; rec above 103%</v>
          </cell>
          <cell r="J272">
            <v>996952</v>
          </cell>
          <cell r="K272" t="str">
            <v>kVARh del &amp; rec bet. 097% to 103%</v>
          </cell>
          <cell r="L272">
            <v>0</v>
          </cell>
          <cell r="M272" t="str">
            <v>kVARh del &amp; rec below 097%</v>
          </cell>
          <cell r="N272">
            <v>997883</v>
          </cell>
          <cell r="O272">
            <v>0</v>
          </cell>
        </row>
        <row r="273">
          <cell r="A273">
            <v>5295133</v>
          </cell>
          <cell r="B273" t="str">
            <v>02/12/2024 12:15:46</v>
          </cell>
          <cell r="C273" t="str">
            <v>DTL</v>
          </cell>
          <cell r="D273" t="str">
            <v>A1640</v>
          </cell>
          <cell r="E273">
            <v>2</v>
          </cell>
          <cell r="F273" t="str">
            <v>01/12/2024</v>
          </cell>
          <cell r="G273" t="str">
            <v>Cum.kWh net</v>
          </cell>
          <cell r="H273">
            <v>707470</v>
          </cell>
          <cell r="I273" t="str">
            <v>kVARh del &amp; rec above 103%</v>
          </cell>
          <cell r="J273">
            <v>11101</v>
          </cell>
          <cell r="K273" t="str">
            <v>kVARh del &amp; rec bet. 097% to 103%</v>
          </cell>
          <cell r="L273">
            <v>0</v>
          </cell>
          <cell r="M273" t="str">
            <v>kVARh del &amp; rec below 097%</v>
          </cell>
          <cell r="N273">
            <v>36239</v>
          </cell>
          <cell r="O273">
            <v>0</v>
          </cell>
        </row>
        <row r="274">
          <cell r="A274">
            <v>5295135</v>
          </cell>
          <cell r="B274" t="str">
            <v>03/12/2024 14:53:15</v>
          </cell>
          <cell r="C274" t="str">
            <v>DTL</v>
          </cell>
          <cell r="D274" t="str">
            <v>A1640</v>
          </cell>
          <cell r="E274">
            <v>3</v>
          </cell>
          <cell r="F274" t="str">
            <v>01/12/2024</v>
          </cell>
          <cell r="G274" t="str">
            <v>Cum.kWh net</v>
          </cell>
          <cell r="H274">
            <v>910116</v>
          </cell>
          <cell r="I274" t="str">
            <v>kVARh del &amp; rec above 103%</v>
          </cell>
          <cell r="J274">
            <v>1779</v>
          </cell>
          <cell r="K274" t="str">
            <v>kVARh del &amp; rec bet. 097% to 103%</v>
          </cell>
          <cell r="L274">
            <v>0</v>
          </cell>
          <cell r="M274" t="str">
            <v>kVARh del &amp; rec below 097%</v>
          </cell>
          <cell r="N274">
            <v>107599</v>
          </cell>
          <cell r="O274">
            <v>0</v>
          </cell>
        </row>
        <row r="275">
          <cell r="A275">
            <v>5295139</v>
          </cell>
          <cell r="B275" t="str">
            <v>02/12/2024 11:19:17</v>
          </cell>
          <cell r="C275">
            <v>5295139</v>
          </cell>
          <cell r="D275" t="str">
            <v>A1640</v>
          </cell>
          <cell r="E275">
            <v>2</v>
          </cell>
          <cell r="F275" t="str">
            <v>01/12/2024</v>
          </cell>
          <cell r="G275" t="str">
            <v>Cum.kWh net</v>
          </cell>
          <cell r="H275">
            <v>394091</v>
          </cell>
          <cell r="I275" t="str">
            <v>kVARh del &amp; rec above 103%</v>
          </cell>
          <cell r="J275">
            <v>980630</v>
          </cell>
          <cell r="K275" t="str">
            <v>kVARh del &amp; rec bet. 097% to 103%</v>
          </cell>
          <cell r="L275">
            <v>0</v>
          </cell>
          <cell r="M275" t="str">
            <v>kVARh del &amp; rec below 097%</v>
          </cell>
          <cell r="N275">
            <v>13533</v>
          </cell>
          <cell r="O275">
            <v>0</v>
          </cell>
        </row>
        <row r="276">
          <cell r="A276">
            <v>5295145</v>
          </cell>
          <cell r="B276" t="str">
            <v>03/12/2024 10:46:45</v>
          </cell>
          <cell r="C276" t="str">
            <v>DTL</v>
          </cell>
          <cell r="D276" t="str">
            <v>A1640</v>
          </cell>
          <cell r="E276">
            <v>3</v>
          </cell>
          <cell r="F276" t="str">
            <v>01/12/2024</v>
          </cell>
          <cell r="G276" t="str">
            <v>Cum.kWh net</v>
          </cell>
          <cell r="H276">
            <v>369596</v>
          </cell>
          <cell r="I276" t="str">
            <v>kVARh del &amp; rec above 103%</v>
          </cell>
          <cell r="J276">
            <v>998475</v>
          </cell>
          <cell r="K276" t="str">
            <v>kVARh del &amp; rec bet. 097% to 103%</v>
          </cell>
          <cell r="L276">
            <v>0</v>
          </cell>
          <cell r="M276" t="str">
            <v>kVARh del &amp; rec below 097%</v>
          </cell>
          <cell r="N276">
            <v>990699</v>
          </cell>
          <cell r="O276">
            <v>0</v>
          </cell>
        </row>
        <row r="277">
          <cell r="A277">
            <v>5295146</v>
          </cell>
          <cell r="B277" t="str">
            <v>03/12/2024 09:38:58</v>
          </cell>
          <cell r="C277" t="str">
            <v>DTL</v>
          </cell>
          <cell r="D277" t="str">
            <v>A1640</v>
          </cell>
          <cell r="E277">
            <v>3</v>
          </cell>
          <cell r="F277" t="str">
            <v>01/12/2024</v>
          </cell>
          <cell r="G277" t="str">
            <v>Cum.kWh net</v>
          </cell>
          <cell r="H277">
            <v>410004</v>
          </cell>
          <cell r="I277" t="str">
            <v>kVARh del &amp; rec above 103%</v>
          </cell>
          <cell r="J277">
            <v>14130</v>
          </cell>
          <cell r="K277" t="str">
            <v>kVARh del &amp; rec bet. 097% to 103%</v>
          </cell>
          <cell r="L277">
            <v>0</v>
          </cell>
          <cell r="M277" t="str">
            <v>kVARh del &amp; rec below 097%</v>
          </cell>
          <cell r="N277">
            <v>969857</v>
          </cell>
          <cell r="O277">
            <v>0</v>
          </cell>
        </row>
        <row r="278">
          <cell r="A278">
            <v>5295147</v>
          </cell>
          <cell r="B278" t="str">
            <v>03/12/2024 15:09:44</v>
          </cell>
          <cell r="C278" t="str">
            <v>DTL</v>
          </cell>
          <cell r="D278" t="str">
            <v>A1640</v>
          </cell>
          <cell r="E278">
            <v>3</v>
          </cell>
          <cell r="F278" t="str">
            <v>01/12/2024</v>
          </cell>
          <cell r="G278" t="str">
            <v>Cum.kWh net</v>
          </cell>
          <cell r="H278">
            <v>633708</v>
          </cell>
          <cell r="I278" t="str">
            <v>kVARh del &amp; rec above 103%</v>
          </cell>
          <cell r="J278">
            <v>29079</v>
          </cell>
          <cell r="K278" t="str">
            <v>kVARh del &amp; rec bet. 097% to 103%</v>
          </cell>
          <cell r="L278">
            <v>0</v>
          </cell>
          <cell r="M278" t="str">
            <v>kVARh del &amp; rec below 097%</v>
          </cell>
          <cell r="N278">
            <v>40784</v>
          </cell>
          <cell r="O278">
            <v>0</v>
          </cell>
        </row>
        <row r="279">
          <cell r="A279">
            <v>5295156</v>
          </cell>
          <cell r="B279" t="str">
            <v>02/12/2024 14:46:30</v>
          </cell>
          <cell r="C279" t="str">
            <v>DTL</v>
          </cell>
          <cell r="D279" t="str">
            <v>A1640</v>
          </cell>
          <cell r="E279">
            <v>2</v>
          </cell>
          <cell r="F279" t="str">
            <v>01/12/2024</v>
          </cell>
          <cell r="G279" t="str">
            <v>Cum.kWh net</v>
          </cell>
          <cell r="H279">
            <v>311877</v>
          </cell>
          <cell r="I279" t="str">
            <v>kVARh del &amp; rec above 103%</v>
          </cell>
          <cell r="J279">
            <v>14967</v>
          </cell>
          <cell r="K279" t="str">
            <v>kVARh del &amp; rec bet. 097% to 103%</v>
          </cell>
          <cell r="L279">
            <v>0</v>
          </cell>
          <cell r="M279" t="str">
            <v>kVARh del &amp; rec below 097%</v>
          </cell>
          <cell r="N279">
            <v>990669</v>
          </cell>
          <cell r="O279">
            <v>0</v>
          </cell>
        </row>
        <row r="280">
          <cell r="A280">
            <v>5295164</v>
          </cell>
          <cell r="B280" t="str">
            <v>03/12/2024 15:39:32</v>
          </cell>
          <cell r="C280" t="str">
            <v>DTL</v>
          </cell>
          <cell r="D280" t="str">
            <v>A1640</v>
          </cell>
          <cell r="E280">
            <v>3</v>
          </cell>
          <cell r="F280" t="str">
            <v>01/12/2024</v>
          </cell>
          <cell r="G280" t="str">
            <v>Cum.kWh net</v>
          </cell>
          <cell r="H280">
            <v>740298</v>
          </cell>
          <cell r="I280" t="str">
            <v>kVARh del &amp; rec above 103%</v>
          </cell>
          <cell r="J280">
            <v>89</v>
          </cell>
          <cell r="K280" t="str">
            <v>kVARh del &amp; rec bet. 097% to 103%</v>
          </cell>
          <cell r="L280">
            <v>0</v>
          </cell>
          <cell r="M280" t="str">
            <v>kVARh del &amp; rec below 097%</v>
          </cell>
          <cell r="N280">
            <v>14548</v>
          </cell>
          <cell r="O280">
            <v>0</v>
          </cell>
        </row>
        <row r="281">
          <cell r="A281">
            <v>5295171</v>
          </cell>
          <cell r="B281" t="str">
            <v>02/12/2024 15:06:36</v>
          </cell>
          <cell r="C281" t="str">
            <v>DTL</v>
          </cell>
          <cell r="D281" t="str">
            <v>A1640</v>
          </cell>
          <cell r="E281">
            <v>2</v>
          </cell>
          <cell r="F281" t="str">
            <v>01/12/2024</v>
          </cell>
          <cell r="G281" t="str">
            <v>Cum.kWh net</v>
          </cell>
          <cell r="H281">
            <v>388140</v>
          </cell>
          <cell r="I281" t="str">
            <v>kVARh del &amp; rec above 103%</v>
          </cell>
          <cell r="J281">
            <v>94315</v>
          </cell>
          <cell r="K281" t="str">
            <v>kVARh del &amp; rec bet. 097% to 103%</v>
          </cell>
          <cell r="L281">
            <v>0</v>
          </cell>
          <cell r="M281" t="str">
            <v>kVARh del &amp; rec below 097%</v>
          </cell>
          <cell r="N281">
            <v>429609</v>
          </cell>
          <cell r="O281">
            <v>0</v>
          </cell>
        </row>
        <row r="282">
          <cell r="A282">
            <v>5295174</v>
          </cell>
          <cell r="B282" t="str">
            <v>02/12/2024 11:47:33</v>
          </cell>
          <cell r="C282" t="str">
            <v>DTL</v>
          </cell>
          <cell r="D282" t="str">
            <v>A1640</v>
          </cell>
          <cell r="E282">
            <v>2</v>
          </cell>
          <cell r="F282" t="str">
            <v>01/12/2024</v>
          </cell>
          <cell r="G282" t="str">
            <v>Cum.kWh net</v>
          </cell>
          <cell r="H282">
            <v>209367</v>
          </cell>
          <cell r="I282" t="str">
            <v>kVARh del &amp; rec above 103%</v>
          </cell>
          <cell r="J282">
            <v>637068</v>
          </cell>
          <cell r="K282" t="str">
            <v>kVARh del &amp; rec bet. 097% to 103%</v>
          </cell>
          <cell r="L282">
            <v>291028</v>
          </cell>
          <cell r="M282" t="str">
            <v>kVARh del &amp; rec below 097%</v>
          </cell>
          <cell r="N282">
            <v>21023</v>
          </cell>
          <cell r="O282">
            <v>0</v>
          </cell>
        </row>
        <row r="283">
          <cell r="A283">
            <v>5295177</v>
          </cell>
          <cell r="B283" t="str">
            <v>02/12/2024 11:24:39</v>
          </cell>
          <cell r="C283" t="str">
            <v>DTL</v>
          </cell>
          <cell r="D283" t="str">
            <v>A1640</v>
          </cell>
          <cell r="E283">
            <v>2</v>
          </cell>
          <cell r="F283" t="str">
            <v>01/12/2024</v>
          </cell>
          <cell r="G283" t="str">
            <v>Cum.kWh net</v>
          </cell>
          <cell r="H283">
            <v>311096</v>
          </cell>
          <cell r="I283" t="str">
            <v>kVARh del &amp; rec above 103%</v>
          </cell>
          <cell r="J283">
            <v>990955</v>
          </cell>
          <cell r="K283" t="str">
            <v>kVARh del &amp; rec bet. 097% to 103%</v>
          </cell>
          <cell r="L283">
            <v>0</v>
          </cell>
          <cell r="M283" t="str">
            <v>kVARh del &amp; rec below 097%</v>
          </cell>
          <cell r="N283">
            <v>4301</v>
          </cell>
          <cell r="O283">
            <v>0</v>
          </cell>
        </row>
        <row r="284">
          <cell r="A284">
            <v>5295182</v>
          </cell>
          <cell r="B284" t="str">
            <v>02/12/2024 10:41:27</v>
          </cell>
          <cell r="C284">
            <v>5295182</v>
          </cell>
          <cell r="D284" t="str">
            <v>A1640</v>
          </cell>
          <cell r="E284">
            <v>2</v>
          </cell>
          <cell r="F284" t="str">
            <v>01/12/2024</v>
          </cell>
          <cell r="G284" t="str">
            <v>Cum.kWh net</v>
          </cell>
          <cell r="H284">
            <v>977866</v>
          </cell>
          <cell r="I284" t="str">
            <v>kVARh del &amp; rec above 103%</v>
          </cell>
          <cell r="J284">
            <v>99538</v>
          </cell>
          <cell r="K284" t="str">
            <v>kVARh del &amp; rec bet. 097% to 103%</v>
          </cell>
          <cell r="L284">
            <v>0</v>
          </cell>
          <cell r="M284" t="str">
            <v>kVARh del &amp; rec below 097%</v>
          </cell>
          <cell r="N284">
            <v>4662</v>
          </cell>
          <cell r="O284">
            <v>0</v>
          </cell>
        </row>
        <row r="285">
          <cell r="A285">
            <v>5295183</v>
          </cell>
          <cell r="B285" t="str">
            <v>02/12/2024 11:27:26</v>
          </cell>
          <cell r="C285" t="str">
            <v>DTL</v>
          </cell>
          <cell r="D285" t="str">
            <v>A1640</v>
          </cell>
          <cell r="E285">
            <v>2</v>
          </cell>
          <cell r="F285" t="str">
            <v>01/12/2024</v>
          </cell>
          <cell r="G285" t="str">
            <v>Cum.kWh net</v>
          </cell>
          <cell r="H285">
            <v>634999</v>
          </cell>
          <cell r="I285" t="str">
            <v>kVARh del &amp; rec above 103%</v>
          </cell>
          <cell r="J285">
            <v>23839</v>
          </cell>
          <cell r="K285" t="str">
            <v>kVARh del &amp; rec bet. 097% to 103%</v>
          </cell>
          <cell r="L285">
            <v>0</v>
          </cell>
          <cell r="M285" t="str">
            <v>kVARh del &amp; rec below 097%</v>
          </cell>
          <cell r="N285">
            <v>42779</v>
          </cell>
          <cell r="O285">
            <v>0</v>
          </cell>
        </row>
        <row r="286">
          <cell r="A286">
            <v>5295192</v>
          </cell>
          <cell r="B286" t="str">
            <v>03/12/2024 16:07:36</v>
          </cell>
          <cell r="C286" t="str">
            <v>DTL</v>
          </cell>
          <cell r="D286" t="str">
            <v>A1640</v>
          </cell>
          <cell r="E286">
            <v>3</v>
          </cell>
          <cell r="F286" t="str">
            <v>01/12/2024</v>
          </cell>
          <cell r="G286" t="str">
            <v>Cum.kWh net</v>
          </cell>
          <cell r="H286">
            <v>0</v>
          </cell>
          <cell r="I286" t="str">
            <v>kVARh del &amp; rec above 103%</v>
          </cell>
          <cell r="J286">
            <v>0</v>
          </cell>
          <cell r="K286" t="str">
            <v>kVARh del &amp; rec bet. 097% to 103%</v>
          </cell>
          <cell r="L286">
            <v>0</v>
          </cell>
          <cell r="M286" t="str">
            <v>kVARh del &amp; rec below 097%</v>
          </cell>
          <cell r="N286">
            <v>0</v>
          </cell>
          <cell r="O286">
            <v>0</v>
          </cell>
        </row>
        <row r="287">
          <cell r="A287">
            <v>5295200</v>
          </cell>
          <cell r="B287" t="str">
            <v>02/12/2024 12:19:03</v>
          </cell>
          <cell r="C287" t="str">
            <v>DTL</v>
          </cell>
          <cell r="D287" t="str">
            <v>A1640</v>
          </cell>
          <cell r="E287">
            <v>2</v>
          </cell>
          <cell r="F287" t="str">
            <v>01/12/2024</v>
          </cell>
          <cell r="G287" t="str">
            <v>kWh delivered</v>
          </cell>
          <cell r="H287">
            <v>10</v>
          </cell>
          <cell r="I287" t="str">
            <v>kVARh del &amp; rec above 103%</v>
          </cell>
          <cell r="J287">
            <v>998049</v>
          </cell>
          <cell r="K287" t="str">
            <v>kVARh del &amp; rec bet. 097% to 103%</v>
          </cell>
          <cell r="L287">
            <v>0</v>
          </cell>
          <cell r="M287" t="str">
            <v>kVARh del &amp; rec below 097%</v>
          </cell>
          <cell r="N287">
            <v>999841</v>
          </cell>
          <cell r="O287">
            <v>0</v>
          </cell>
        </row>
        <row r="288">
          <cell r="A288">
            <v>4864795</v>
          </cell>
          <cell r="B288" t="str">
            <v>03/12/2024 13:33:11</v>
          </cell>
          <cell r="C288" t="str">
            <v>DTL60774</v>
          </cell>
          <cell r="D288" t="str">
            <v>M+</v>
          </cell>
          <cell r="E288">
            <v>3</v>
          </cell>
          <cell r="F288" t="str">
            <v>01/12/2024</v>
          </cell>
          <cell r="G288" t="str">
            <v>Cum.kWh net</v>
          </cell>
          <cell r="H288">
            <v>524530</v>
          </cell>
          <cell r="I288" t="str">
            <v>kVARh del &amp; rec above 103%</v>
          </cell>
          <cell r="J288">
            <v>998717</v>
          </cell>
          <cell r="K288" t="str">
            <v>kVARh del &amp; rec bet. 097% to 103%</v>
          </cell>
          <cell r="L288">
            <v>967576</v>
          </cell>
          <cell r="M288" t="str">
            <v>kVARh del &amp; rec below 097%</v>
          </cell>
          <cell r="N288">
            <v>969698</v>
          </cell>
          <cell r="O288">
            <v>0</v>
          </cell>
        </row>
        <row r="289">
          <cell r="A289">
            <v>4864800</v>
          </cell>
          <cell r="B289" t="str">
            <v>02/12/2024 14:57:04</v>
          </cell>
          <cell r="C289" t="str">
            <v>DTL60774</v>
          </cell>
          <cell r="D289" t="str">
            <v>M+</v>
          </cell>
          <cell r="E289">
            <v>2</v>
          </cell>
          <cell r="F289" t="str">
            <v>01/12/2024</v>
          </cell>
          <cell r="G289" t="str">
            <v>Cum.kWh net</v>
          </cell>
          <cell r="H289">
            <v>996955</v>
          </cell>
          <cell r="I289" t="str">
            <v>kVARh del &amp; rec above 103%</v>
          </cell>
          <cell r="J289">
            <v>3669</v>
          </cell>
          <cell r="K289" t="str">
            <v>kVARh del &amp; rec bet. 097% to 103%</v>
          </cell>
          <cell r="L289">
            <v>41918</v>
          </cell>
          <cell r="M289" t="str">
            <v>kVARh del &amp; rec below 097%</v>
          </cell>
          <cell r="N289">
            <v>14780</v>
          </cell>
          <cell r="O289">
            <v>0</v>
          </cell>
        </row>
        <row r="290">
          <cell r="A290">
            <v>4864809</v>
          </cell>
          <cell r="B290" t="str">
            <v>02/12/2024 11:03:52</v>
          </cell>
          <cell r="C290" t="str">
            <v>DTL60774</v>
          </cell>
          <cell r="D290" t="str">
            <v>M+</v>
          </cell>
          <cell r="E290">
            <v>2</v>
          </cell>
          <cell r="F290" t="str">
            <v>01/12/2024</v>
          </cell>
          <cell r="G290" t="str">
            <v>Cum.kWh net</v>
          </cell>
          <cell r="H290">
            <v>356754</v>
          </cell>
          <cell r="I290" t="str">
            <v>kVARh del &amp; rec above 103%</v>
          </cell>
          <cell r="J290">
            <v>991153</v>
          </cell>
          <cell r="K290" t="str">
            <v>kVARh del &amp; rec bet. 097% to 103%</v>
          </cell>
          <cell r="L290">
            <v>965590</v>
          </cell>
          <cell r="M290" t="str">
            <v>kVARh del &amp; rec below 097%</v>
          </cell>
          <cell r="N290">
            <v>996769</v>
          </cell>
          <cell r="O290">
            <v>0</v>
          </cell>
        </row>
        <row r="291">
          <cell r="A291">
            <v>4864817</v>
          </cell>
          <cell r="B291" t="str">
            <v>02/12/2024 14:13:31</v>
          </cell>
          <cell r="C291" t="str">
            <v>DTL60774</v>
          </cell>
          <cell r="D291" t="str">
            <v>M+</v>
          </cell>
          <cell r="E291">
            <v>2</v>
          </cell>
          <cell r="F291" t="str">
            <v>01/12/2024</v>
          </cell>
          <cell r="G291" t="str">
            <v>Cum.kWh net</v>
          </cell>
          <cell r="H291">
            <v>744574</v>
          </cell>
          <cell r="I291" t="str">
            <v>kVARh del &amp; rec above 103%</v>
          </cell>
          <cell r="J291">
            <v>2100</v>
          </cell>
          <cell r="K291" t="str">
            <v>kVARh del &amp; rec bet. 097% to 103%</v>
          </cell>
          <cell r="L291">
            <v>52474</v>
          </cell>
          <cell r="M291" t="str">
            <v>kVARh del &amp; rec below 097%</v>
          </cell>
          <cell r="N291">
            <v>3524</v>
          </cell>
          <cell r="O291">
            <v>0</v>
          </cell>
        </row>
        <row r="292">
          <cell r="A292">
            <v>4864818</v>
          </cell>
          <cell r="B292" t="str">
            <v>02/12/2024 11:49:44</v>
          </cell>
          <cell r="C292" t="str">
            <v>DTL60774</v>
          </cell>
          <cell r="D292" t="str">
            <v>M+</v>
          </cell>
          <cell r="E292">
            <v>2</v>
          </cell>
          <cell r="F292" t="str">
            <v>01/12/2024</v>
          </cell>
          <cell r="G292" t="str">
            <v>Cum.kWh net</v>
          </cell>
          <cell r="H292">
            <v>656037</v>
          </cell>
          <cell r="I292" t="str">
            <v>kVARh del &amp; rec above 103%</v>
          </cell>
          <cell r="J292">
            <v>2613</v>
          </cell>
          <cell r="K292" t="str">
            <v>kVARh del &amp; rec bet. 097% to 103%</v>
          </cell>
          <cell r="L292">
            <v>4406</v>
          </cell>
          <cell r="M292" t="str">
            <v>kVARh del &amp; rec below 097%</v>
          </cell>
          <cell r="N292">
            <v>1922</v>
          </cell>
          <cell r="O292">
            <v>0</v>
          </cell>
        </row>
        <row r="293">
          <cell r="A293">
            <v>4864822</v>
          </cell>
          <cell r="B293" t="str">
            <v>02/12/2024 11:05:58</v>
          </cell>
          <cell r="C293" t="str">
            <v>DTL60774</v>
          </cell>
          <cell r="D293" t="str">
            <v>M+</v>
          </cell>
          <cell r="E293">
            <v>2</v>
          </cell>
          <cell r="F293" t="str">
            <v>01/12/2024</v>
          </cell>
          <cell r="G293" t="str">
            <v>Cum.kWh net</v>
          </cell>
          <cell r="H293">
            <v>999966</v>
          </cell>
          <cell r="I293" t="str">
            <v>kVARh del &amp; rec above 103%</v>
          </cell>
          <cell r="J293">
            <v>999885</v>
          </cell>
          <cell r="K293" t="str">
            <v>kVARh del &amp; rec bet. 097% to 103%</v>
          </cell>
          <cell r="L293">
            <v>999475</v>
          </cell>
          <cell r="M293" t="str">
            <v>kVARh del &amp; rec below 097%</v>
          </cell>
          <cell r="N293">
            <v>999962</v>
          </cell>
          <cell r="O293">
            <v>0</v>
          </cell>
        </row>
        <row r="294">
          <cell r="A294">
            <v>4864823</v>
          </cell>
          <cell r="B294" t="str">
            <v>02/12/2024 10:43:58</v>
          </cell>
          <cell r="C294" t="str">
            <v>DTL</v>
          </cell>
          <cell r="D294" t="str">
            <v>M+</v>
          </cell>
          <cell r="E294">
            <v>2</v>
          </cell>
          <cell r="F294" t="str">
            <v>01/12/2024</v>
          </cell>
          <cell r="G294" t="str">
            <v>Cum.kWh net</v>
          </cell>
          <cell r="H294">
            <v>462521</v>
          </cell>
          <cell r="I294" t="str">
            <v>kVARh del &amp; rec above 103%</v>
          </cell>
          <cell r="J294">
            <v>1578</v>
          </cell>
          <cell r="K294" t="str">
            <v>kVARh del &amp; rec bet. 097% to 103%</v>
          </cell>
          <cell r="L294">
            <v>850676</v>
          </cell>
          <cell r="M294" t="str">
            <v>kVARh del &amp; rec below 097%</v>
          </cell>
          <cell r="N294">
            <v>975195</v>
          </cell>
          <cell r="O294">
            <v>0</v>
          </cell>
        </row>
        <row r="295">
          <cell r="A295">
            <v>4864824</v>
          </cell>
          <cell r="B295" t="str">
            <v>02/12/2024 10:48:51</v>
          </cell>
          <cell r="C295" t="str">
            <v>DTL60774</v>
          </cell>
          <cell r="D295" t="str">
            <v>M+</v>
          </cell>
          <cell r="E295">
            <v>2</v>
          </cell>
          <cell r="F295" t="str">
            <v>01/12/2024</v>
          </cell>
          <cell r="G295" t="str">
            <v>Cum.kWh net</v>
          </cell>
          <cell r="H295">
            <v>593385</v>
          </cell>
          <cell r="I295" t="str">
            <v>kVARh del &amp; rec above 103%</v>
          </cell>
          <cell r="J295">
            <v>179</v>
          </cell>
          <cell r="K295" t="str">
            <v>kVARh del &amp; rec bet. 097% to 103%</v>
          </cell>
          <cell r="L295">
            <v>23011</v>
          </cell>
          <cell r="M295" t="str">
            <v>kVARh del &amp; rec below 097%</v>
          </cell>
          <cell r="N295">
            <v>17890</v>
          </cell>
          <cell r="O295">
            <v>0</v>
          </cell>
        </row>
        <row r="296">
          <cell r="A296">
            <v>4864855</v>
          </cell>
          <cell r="B296" t="str">
            <v>02/12/2024 12:11:33</v>
          </cell>
          <cell r="C296" t="str">
            <v>DTL60774</v>
          </cell>
          <cell r="D296" t="str">
            <v>M+</v>
          </cell>
          <cell r="E296">
            <v>2</v>
          </cell>
          <cell r="F296" t="str">
            <v>01/12/2024</v>
          </cell>
          <cell r="G296" t="str">
            <v>Cum.kWh net</v>
          </cell>
          <cell r="H296">
            <v>638058</v>
          </cell>
          <cell r="I296" t="str">
            <v>kVARh del &amp; rec above 103%</v>
          </cell>
          <cell r="J296">
            <v>993310</v>
          </cell>
          <cell r="K296" t="str">
            <v>kVARh del &amp; rec bet. 097% to 103%</v>
          </cell>
          <cell r="L296">
            <v>992237</v>
          </cell>
          <cell r="M296" t="str">
            <v>kVARh del &amp; rec below 097%</v>
          </cell>
          <cell r="N296">
            <v>998672</v>
          </cell>
          <cell r="O296">
            <v>0</v>
          </cell>
        </row>
        <row r="297">
          <cell r="A297">
            <v>4864856</v>
          </cell>
          <cell r="B297" t="str">
            <v>02/12/2024 14:43:11</v>
          </cell>
          <cell r="C297" t="str">
            <v>DTL60774</v>
          </cell>
          <cell r="D297" t="str">
            <v>M+</v>
          </cell>
          <cell r="E297">
            <v>2</v>
          </cell>
          <cell r="F297" t="str">
            <v>01/12/2024</v>
          </cell>
          <cell r="G297" t="str">
            <v>Cum.kWh net</v>
          </cell>
          <cell r="H297">
            <v>983699</v>
          </cell>
          <cell r="I297" t="str">
            <v>kVARh del &amp; rec above 103%</v>
          </cell>
          <cell r="J297">
            <v>991248</v>
          </cell>
          <cell r="K297" t="str">
            <v>kVARh del &amp; rec bet. 097% to 103%</v>
          </cell>
          <cell r="L297">
            <v>9515</v>
          </cell>
          <cell r="M297" t="str">
            <v>kVARh del &amp; rec below 097%</v>
          </cell>
          <cell r="N297">
            <v>999813</v>
          </cell>
          <cell r="O297">
            <v>0</v>
          </cell>
        </row>
        <row r="298">
          <cell r="A298">
            <v>4864873</v>
          </cell>
          <cell r="B298" t="str">
            <v>02/12/2024 11:21:57</v>
          </cell>
          <cell r="C298" t="str">
            <v>DTL60774</v>
          </cell>
          <cell r="D298" t="str">
            <v>M+</v>
          </cell>
          <cell r="E298">
            <v>2</v>
          </cell>
          <cell r="F298" t="str">
            <v>01/12/2024</v>
          </cell>
          <cell r="G298" t="str">
            <v>Cum.kWh net</v>
          </cell>
          <cell r="H298">
            <v>95674</v>
          </cell>
          <cell r="I298" t="str">
            <v>kVARh del &amp; rec above 103%</v>
          </cell>
          <cell r="J298">
            <v>658</v>
          </cell>
          <cell r="K298" t="str">
            <v>kVARh del &amp; rec bet. 097% to 103%</v>
          </cell>
          <cell r="L298">
            <v>10429</v>
          </cell>
          <cell r="M298" t="str">
            <v>kVARh del &amp; rec below 097%</v>
          </cell>
          <cell r="N298">
            <v>1505</v>
          </cell>
          <cell r="O298">
            <v>0</v>
          </cell>
        </row>
        <row r="299">
          <cell r="A299">
            <v>4864878</v>
          </cell>
          <cell r="B299" t="str">
            <v>03/12/2024 13:27:54</v>
          </cell>
          <cell r="C299" t="str">
            <v>DTL60774</v>
          </cell>
          <cell r="D299" t="str">
            <v>M+</v>
          </cell>
          <cell r="E299">
            <v>3</v>
          </cell>
          <cell r="F299" t="str">
            <v>01/12/2024</v>
          </cell>
          <cell r="G299" t="str">
            <v>Cum.kWh net</v>
          </cell>
          <cell r="H299">
            <v>299029</v>
          </cell>
          <cell r="I299" t="str">
            <v>kVARh del &amp; rec above 103%</v>
          </cell>
          <cell r="J299">
            <v>996828</v>
          </cell>
          <cell r="K299" t="str">
            <v>kVARh del &amp; rec bet. 097% to 103%</v>
          </cell>
          <cell r="L299">
            <v>975786</v>
          </cell>
          <cell r="M299" t="str">
            <v>kVARh del &amp; rec below 097%</v>
          </cell>
          <cell r="N299">
            <v>985417</v>
          </cell>
          <cell r="O299">
            <v>0</v>
          </cell>
        </row>
        <row r="300">
          <cell r="A300">
            <v>4864891</v>
          </cell>
          <cell r="B300" t="str">
            <v>02/12/2024 10:18:54</v>
          </cell>
          <cell r="C300" t="str">
            <v>DTL60774</v>
          </cell>
          <cell r="D300" t="str">
            <v>M+</v>
          </cell>
          <cell r="E300">
            <v>2</v>
          </cell>
          <cell r="F300" t="str">
            <v>01/12/2024</v>
          </cell>
          <cell r="G300" t="str">
            <v>Cum.kWh net</v>
          </cell>
          <cell r="H300">
            <v>626631</v>
          </cell>
          <cell r="I300" t="str">
            <v>kVARh del &amp; rec above 103%</v>
          </cell>
          <cell r="J300">
            <v>998510</v>
          </cell>
          <cell r="K300" t="str">
            <v>kVARh del &amp; rec bet. 097% to 103%</v>
          </cell>
          <cell r="L300">
            <v>961677</v>
          </cell>
          <cell r="M300" t="str">
            <v>kVARh del &amp; rec below 097%</v>
          </cell>
          <cell r="N300">
            <v>993039</v>
          </cell>
          <cell r="O300">
            <v>0</v>
          </cell>
        </row>
        <row r="301">
          <cell r="A301">
            <v>4864893</v>
          </cell>
          <cell r="B301" t="str">
            <v>02/12/2024 10:19:13</v>
          </cell>
          <cell r="C301" t="str">
            <v>DTL60774</v>
          </cell>
          <cell r="D301" t="str">
            <v>M+</v>
          </cell>
          <cell r="E301">
            <v>2</v>
          </cell>
          <cell r="F301" t="str">
            <v>01/12/2024</v>
          </cell>
          <cell r="G301" t="str">
            <v>Cum.kWh net</v>
          </cell>
          <cell r="H301">
            <v>201845</v>
          </cell>
          <cell r="I301" t="str">
            <v>kVARh del &amp; rec above 103%</v>
          </cell>
          <cell r="J301">
            <v>992079</v>
          </cell>
          <cell r="K301" t="str">
            <v>kVARh del &amp; rec bet. 097% to 103%</v>
          </cell>
          <cell r="L301">
            <v>966893</v>
          </cell>
          <cell r="M301" t="str">
            <v>kVARh del &amp; rec below 097%</v>
          </cell>
          <cell r="N301">
            <v>998768</v>
          </cell>
          <cell r="O301">
            <v>0</v>
          </cell>
        </row>
        <row r="302">
          <cell r="A302">
            <v>4864902</v>
          </cell>
          <cell r="B302" t="str">
            <v>02/12/2024 10:53:24</v>
          </cell>
          <cell r="C302" t="str">
            <v>DTL60774</v>
          </cell>
          <cell r="D302" t="str">
            <v>M+</v>
          </cell>
          <cell r="E302">
            <v>2</v>
          </cell>
          <cell r="F302" t="str">
            <v>01/12/2024</v>
          </cell>
          <cell r="G302" t="str">
            <v>Cum.kWh net</v>
          </cell>
          <cell r="H302">
            <v>140121</v>
          </cell>
          <cell r="I302" t="str">
            <v>kVARh del &amp; rec above 103%</v>
          </cell>
          <cell r="J302">
            <v>995512</v>
          </cell>
          <cell r="K302" t="str">
            <v>kVARh del &amp; rec bet. 097% to 103%</v>
          </cell>
          <cell r="L302">
            <v>882685</v>
          </cell>
          <cell r="M302" t="str">
            <v>kVARh del &amp; rec below 097%</v>
          </cell>
          <cell r="N302">
            <v>986100</v>
          </cell>
          <cell r="O302">
            <v>0</v>
          </cell>
        </row>
        <row r="303">
          <cell r="A303">
            <v>4864909</v>
          </cell>
          <cell r="B303" t="str">
            <v>02/12/2024 12:53:03</v>
          </cell>
          <cell r="C303" t="str">
            <v>DTL60774</v>
          </cell>
          <cell r="D303" t="str">
            <v>M+</v>
          </cell>
          <cell r="E303">
            <v>2</v>
          </cell>
          <cell r="F303" t="str">
            <v>01/12/2024</v>
          </cell>
          <cell r="G303" t="str">
            <v>Cum.kWh net</v>
          </cell>
          <cell r="H303">
            <v>912301</v>
          </cell>
          <cell r="I303" t="str">
            <v>kVARh del &amp; rec above 103%</v>
          </cell>
          <cell r="J303">
            <v>992776</v>
          </cell>
          <cell r="K303" t="str">
            <v>kVARh del &amp; rec bet. 097% to 103%</v>
          </cell>
          <cell r="L303">
            <v>959552</v>
          </cell>
          <cell r="M303" t="str">
            <v>kVARh del &amp; rec below 097%</v>
          </cell>
          <cell r="N303">
            <v>993731</v>
          </cell>
          <cell r="O303">
            <v>0</v>
          </cell>
        </row>
        <row r="304">
          <cell r="A304">
            <v>4864921</v>
          </cell>
          <cell r="B304" t="str">
            <v>02/12/2024 14:18:09</v>
          </cell>
          <cell r="C304" t="str">
            <v>DTL60774</v>
          </cell>
          <cell r="D304" t="str">
            <v>M+</v>
          </cell>
          <cell r="E304">
            <v>2</v>
          </cell>
          <cell r="F304" t="str">
            <v>01/12/2024</v>
          </cell>
          <cell r="G304" t="str">
            <v>Cum.kWh net</v>
          </cell>
          <cell r="H304">
            <v>258629</v>
          </cell>
          <cell r="I304" t="str">
            <v>kVARh del &amp; rec above 103%</v>
          </cell>
          <cell r="J304">
            <v>15499</v>
          </cell>
          <cell r="K304" t="str">
            <v>kVARh del &amp; rec bet. 097% to 103%</v>
          </cell>
          <cell r="L304">
            <v>28195</v>
          </cell>
          <cell r="M304" t="str">
            <v>kVARh del &amp; rec below 097%</v>
          </cell>
          <cell r="N304">
            <v>2603</v>
          </cell>
          <cell r="O304">
            <v>0</v>
          </cell>
        </row>
        <row r="305">
          <cell r="A305">
            <v>4864936</v>
          </cell>
          <cell r="B305" t="str">
            <v>02/12/2024 10:55:14</v>
          </cell>
          <cell r="C305" t="str">
            <v>DTL60774</v>
          </cell>
          <cell r="D305" t="str">
            <v>M+</v>
          </cell>
          <cell r="E305">
            <v>2</v>
          </cell>
          <cell r="F305" t="str">
            <v>01/12/2024</v>
          </cell>
          <cell r="G305" t="str">
            <v>Cum.kWh net</v>
          </cell>
          <cell r="H305">
            <v>188142</v>
          </cell>
          <cell r="I305" t="str">
            <v>kVARh del &amp; rec above 103%</v>
          </cell>
          <cell r="J305">
            <v>990</v>
          </cell>
          <cell r="K305" t="str">
            <v>kVARh del &amp; rec bet. 097% to 103%</v>
          </cell>
          <cell r="L305">
            <v>972398</v>
          </cell>
          <cell r="M305" t="str">
            <v>kVARh del &amp; rec below 097%</v>
          </cell>
          <cell r="N305">
            <v>996888</v>
          </cell>
          <cell r="O305">
            <v>0</v>
          </cell>
        </row>
        <row r="306">
          <cell r="A306">
            <v>4864937</v>
          </cell>
          <cell r="B306" t="str">
            <v>02/12/2024 12:50:52</v>
          </cell>
          <cell r="C306" t="str">
            <v>DTL60774</v>
          </cell>
          <cell r="D306" t="str">
            <v>M+</v>
          </cell>
          <cell r="E306">
            <v>2</v>
          </cell>
          <cell r="F306" t="str">
            <v>01/12/2024</v>
          </cell>
          <cell r="G306" t="str">
            <v>Cum.kWh net</v>
          </cell>
          <cell r="H306">
            <v>904680</v>
          </cell>
          <cell r="I306" t="str">
            <v>kVARh del &amp; rec above 103%</v>
          </cell>
          <cell r="J306">
            <v>11133</v>
          </cell>
          <cell r="K306" t="str">
            <v>kVARh del &amp; rec bet. 097% to 103%</v>
          </cell>
          <cell r="L306">
            <v>7331</v>
          </cell>
          <cell r="M306" t="str">
            <v>kVARh del &amp; rec below 097%</v>
          </cell>
          <cell r="N306">
            <v>995200</v>
          </cell>
          <cell r="O306">
            <v>0</v>
          </cell>
        </row>
        <row r="307">
          <cell r="A307">
            <v>4864959</v>
          </cell>
          <cell r="B307" t="str">
            <v>02/12/2024 11:37:03</v>
          </cell>
          <cell r="C307" t="str">
            <v>DTL60774</v>
          </cell>
          <cell r="D307" t="str">
            <v>M+</v>
          </cell>
          <cell r="E307">
            <v>2</v>
          </cell>
          <cell r="F307" t="str">
            <v>01/12/2024</v>
          </cell>
          <cell r="G307" t="str">
            <v>Cum.kWh net</v>
          </cell>
          <cell r="H307">
            <v>237362</v>
          </cell>
          <cell r="I307" t="str">
            <v>kVARh del &amp; rec above 103%</v>
          </cell>
          <cell r="J307">
            <v>988423</v>
          </cell>
          <cell r="K307" t="str">
            <v>kVARh del &amp; rec bet. 097% to 103%</v>
          </cell>
          <cell r="L307">
            <v>991539</v>
          </cell>
          <cell r="M307" t="str">
            <v>kVARh del &amp; rec below 097%</v>
          </cell>
          <cell r="N307">
            <v>999881</v>
          </cell>
          <cell r="O307">
            <v>0</v>
          </cell>
        </row>
        <row r="308">
          <cell r="A308">
            <v>4864974</v>
          </cell>
          <cell r="B308" t="str">
            <v>03/12/2024 14:40:09</v>
          </cell>
          <cell r="C308" t="str">
            <v>DTL60774</v>
          </cell>
          <cell r="D308" t="str">
            <v>M+</v>
          </cell>
          <cell r="E308">
            <v>3</v>
          </cell>
          <cell r="F308" t="str">
            <v>01/12/2024</v>
          </cell>
          <cell r="G308" t="str">
            <v>Cum.kWh net</v>
          </cell>
          <cell r="H308">
            <v>401470</v>
          </cell>
          <cell r="I308" t="str">
            <v>kVARh del &amp; rec above 103%</v>
          </cell>
          <cell r="J308">
            <v>993704</v>
          </cell>
          <cell r="K308" t="str">
            <v>kVARh del &amp; rec bet. 097% to 103%</v>
          </cell>
          <cell r="L308">
            <v>857816</v>
          </cell>
          <cell r="M308" t="str">
            <v>kVARh del &amp; rec below 097%</v>
          </cell>
          <cell r="N308">
            <v>991208</v>
          </cell>
          <cell r="O308">
            <v>0</v>
          </cell>
        </row>
        <row r="309">
          <cell r="A309">
            <v>4864981</v>
          </cell>
          <cell r="B309" t="str">
            <v>02/12/2024 12:26:21</v>
          </cell>
          <cell r="C309" t="str">
            <v>DTL60774</v>
          </cell>
          <cell r="D309" t="str">
            <v>M+</v>
          </cell>
          <cell r="E309">
            <v>2</v>
          </cell>
          <cell r="F309" t="str">
            <v>01/12/2024</v>
          </cell>
          <cell r="G309" t="str">
            <v>Cum.kWh net</v>
          </cell>
          <cell r="H309">
            <v>916960</v>
          </cell>
          <cell r="I309" t="str">
            <v>kVARh del &amp; rec above 103%</v>
          </cell>
          <cell r="J309">
            <v>15199</v>
          </cell>
          <cell r="K309" t="str">
            <v>kVARh del &amp; rec bet. 097% to 103%</v>
          </cell>
          <cell r="L309">
            <v>36398</v>
          </cell>
          <cell r="M309" t="str">
            <v>kVARh del &amp; rec below 097%</v>
          </cell>
          <cell r="N309">
            <v>1409</v>
          </cell>
          <cell r="O309">
            <v>0</v>
          </cell>
        </row>
        <row r="310">
          <cell r="A310">
            <v>4865002</v>
          </cell>
          <cell r="B310" t="str">
            <v>02/12/2024 09:06:40</v>
          </cell>
          <cell r="C310" t="str">
            <v>DTL60774</v>
          </cell>
          <cell r="D310" t="str">
            <v>M+</v>
          </cell>
          <cell r="E310">
            <v>2</v>
          </cell>
          <cell r="F310" t="str">
            <v>01/12/2024</v>
          </cell>
          <cell r="G310" t="str">
            <v>Cum.kWh net</v>
          </cell>
          <cell r="H310">
            <v>396680</v>
          </cell>
          <cell r="I310" t="str">
            <v>kVARh del &amp; rec above 103%</v>
          </cell>
          <cell r="J310">
            <v>956</v>
          </cell>
          <cell r="K310" t="str">
            <v>kVARh del &amp; rec bet. 097% to 103%</v>
          </cell>
          <cell r="L310">
            <v>44400</v>
          </cell>
          <cell r="M310" t="str">
            <v>kVARh del &amp; rec below 097%</v>
          </cell>
          <cell r="N310">
            <v>9593</v>
          </cell>
          <cell r="O310">
            <v>0</v>
          </cell>
        </row>
        <row r="311">
          <cell r="A311">
            <v>4865011</v>
          </cell>
          <cell r="B311" t="str">
            <v>02/12/2024 12:07:42</v>
          </cell>
          <cell r="C311" t="str">
            <v>DTL60774</v>
          </cell>
          <cell r="D311" t="str">
            <v>M+</v>
          </cell>
          <cell r="E311">
            <v>2</v>
          </cell>
          <cell r="F311" t="str">
            <v>01/12/2024</v>
          </cell>
          <cell r="G311" t="str">
            <v>Cum.kWh net</v>
          </cell>
          <cell r="H311">
            <v>843059</v>
          </cell>
          <cell r="I311" t="str">
            <v>kVARh del &amp; rec above 103%</v>
          </cell>
          <cell r="J311">
            <v>79722</v>
          </cell>
          <cell r="K311" t="str">
            <v>kVARh del &amp; rec bet. 097% to 103%</v>
          </cell>
          <cell r="L311">
            <v>205416</v>
          </cell>
          <cell r="M311" t="str">
            <v>kVARh del &amp; rec below 097%</v>
          </cell>
          <cell r="N311">
            <v>999998</v>
          </cell>
          <cell r="O311">
            <v>0</v>
          </cell>
        </row>
        <row r="312">
          <cell r="A312">
            <v>4865028</v>
          </cell>
          <cell r="B312" t="str">
            <v>02/12/2024 14:38:14</v>
          </cell>
          <cell r="C312" t="str">
            <v>DTL60774</v>
          </cell>
          <cell r="D312" t="str">
            <v>M+</v>
          </cell>
          <cell r="E312">
            <v>2</v>
          </cell>
          <cell r="F312" t="str">
            <v>01/12/2024</v>
          </cell>
          <cell r="G312" t="str">
            <v>Cum.kWh net</v>
          </cell>
          <cell r="H312">
            <v>121645</v>
          </cell>
          <cell r="I312" t="str">
            <v>kVARh del &amp; rec above 103%</v>
          </cell>
          <cell r="J312">
            <v>987323</v>
          </cell>
          <cell r="K312" t="str">
            <v>kVARh del &amp; rec bet. 097% to 103%</v>
          </cell>
          <cell r="L312">
            <v>989735</v>
          </cell>
          <cell r="M312" t="str">
            <v>kVARh del &amp; rec below 097%</v>
          </cell>
          <cell r="N312">
            <v>375</v>
          </cell>
          <cell r="O312">
            <v>0</v>
          </cell>
        </row>
        <row r="313">
          <cell r="A313">
            <v>4865031</v>
          </cell>
          <cell r="B313" t="str">
            <v>03/12/2024 14:38:52</v>
          </cell>
          <cell r="C313" t="str">
            <v>DTL60774</v>
          </cell>
          <cell r="D313" t="str">
            <v>M+</v>
          </cell>
          <cell r="E313">
            <v>3</v>
          </cell>
          <cell r="F313" t="str">
            <v>01/12/2024</v>
          </cell>
          <cell r="G313" t="str">
            <v>Cum.kWh net</v>
          </cell>
          <cell r="H313">
            <v>295159</v>
          </cell>
          <cell r="I313" t="str">
            <v>kVARh del &amp; rec above 103%</v>
          </cell>
          <cell r="J313">
            <v>76458</v>
          </cell>
          <cell r="K313" t="str">
            <v>kVARh del &amp; rec bet. 097% to 103%</v>
          </cell>
          <cell r="L313">
            <v>116627</v>
          </cell>
          <cell r="M313" t="str">
            <v>kVARh del &amp; rec below 097%</v>
          </cell>
          <cell r="N313">
            <v>3981</v>
          </cell>
          <cell r="O313">
            <v>0</v>
          </cell>
        </row>
        <row r="314">
          <cell r="A314">
            <v>4865037</v>
          </cell>
          <cell r="B314" t="str">
            <v>02/12/2024 14:09:20</v>
          </cell>
          <cell r="C314" t="str">
            <v>DTL60774</v>
          </cell>
          <cell r="D314" t="str">
            <v>M+</v>
          </cell>
          <cell r="E314">
            <v>2</v>
          </cell>
          <cell r="F314" t="str">
            <v>01/12/2024</v>
          </cell>
          <cell r="G314" t="str">
            <v>Cum.kWh net</v>
          </cell>
          <cell r="H314">
            <v>130803</v>
          </cell>
          <cell r="I314" t="str">
            <v>kVARh del &amp; rec above 103%</v>
          </cell>
          <cell r="J314">
            <v>54485</v>
          </cell>
          <cell r="K314" t="str">
            <v>kVARh del &amp; rec bet. 097% to 103%</v>
          </cell>
          <cell r="L314">
            <v>42435</v>
          </cell>
          <cell r="M314" t="str">
            <v>kVARh del &amp; rec below 097%</v>
          </cell>
          <cell r="N314">
            <v>7876</v>
          </cell>
          <cell r="O314">
            <v>0</v>
          </cell>
        </row>
        <row r="315">
          <cell r="A315">
            <v>4865044</v>
          </cell>
          <cell r="B315" t="str">
            <v>02/12/2024 11:49:15</v>
          </cell>
          <cell r="C315" t="str">
            <v>DTL60774</v>
          </cell>
          <cell r="D315" t="str">
            <v>M+</v>
          </cell>
          <cell r="E315">
            <v>2</v>
          </cell>
          <cell r="F315" t="str">
            <v>01/12/2024</v>
          </cell>
          <cell r="G315" t="str">
            <v>Cum.kWh net</v>
          </cell>
          <cell r="H315">
            <v>255381</v>
          </cell>
          <cell r="I315" t="str">
            <v>kVARh del &amp; rec above 103%</v>
          </cell>
          <cell r="J315">
            <v>16003</v>
          </cell>
          <cell r="K315" t="str">
            <v>kVARh del &amp; rec bet. 097% to 103%</v>
          </cell>
          <cell r="L315">
            <v>112429</v>
          </cell>
          <cell r="M315" t="str">
            <v>kVARh del &amp; rec below 097%</v>
          </cell>
          <cell r="N315">
            <v>10187</v>
          </cell>
          <cell r="O315">
            <v>0</v>
          </cell>
        </row>
        <row r="316">
          <cell r="A316">
            <v>4865049</v>
          </cell>
          <cell r="B316" t="str">
            <v>02/12/2024 15:02:12</v>
          </cell>
          <cell r="C316" t="str">
            <v>DTL60774</v>
          </cell>
          <cell r="D316" t="str">
            <v>M+</v>
          </cell>
          <cell r="E316">
            <v>2</v>
          </cell>
          <cell r="F316" t="str">
            <v>01/12/2024</v>
          </cell>
          <cell r="G316" t="str">
            <v>Cum.kWh net</v>
          </cell>
          <cell r="H316">
            <v>45858</v>
          </cell>
          <cell r="I316" t="str">
            <v>kVARh del &amp; rec above 103%</v>
          </cell>
          <cell r="J316">
            <v>996507</v>
          </cell>
          <cell r="K316" t="str">
            <v>kVARh del &amp; rec bet. 097% to 103%</v>
          </cell>
          <cell r="L316">
            <v>990824</v>
          </cell>
          <cell r="M316" t="str">
            <v>kVARh del &amp; rec below 097%</v>
          </cell>
          <cell r="N316">
            <v>999784</v>
          </cell>
          <cell r="O316">
            <v>0</v>
          </cell>
        </row>
        <row r="317">
          <cell r="A317">
            <v>4865051</v>
          </cell>
          <cell r="B317" t="str">
            <v>02/12/2024 13:34:12</v>
          </cell>
          <cell r="C317" t="str">
            <v>DTL60774</v>
          </cell>
          <cell r="D317" t="str">
            <v>M+</v>
          </cell>
          <cell r="E317">
            <v>2</v>
          </cell>
          <cell r="F317" t="str">
            <v>01/12/2024</v>
          </cell>
          <cell r="G317" t="str">
            <v>Cum.kWh net</v>
          </cell>
          <cell r="H317">
            <v>426427</v>
          </cell>
          <cell r="I317" t="str">
            <v>kVARh del &amp; rec above 103%</v>
          </cell>
          <cell r="J317">
            <v>45052</v>
          </cell>
          <cell r="K317" t="str">
            <v>kVARh del &amp; rec bet. 097% to 103%</v>
          </cell>
          <cell r="L317">
            <v>118630</v>
          </cell>
          <cell r="M317" t="str">
            <v>kVARh del &amp; rec below 097%</v>
          </cell>
          <cell r="N317">
            <v>2349</v>
          </cell>
          <cell r="O317">
            <v>0</v>
          </cell>
        </row>
        <row r="318">
          <cell r="A318">
            <v>4865053</v>
          </cell>
          <cell r="B318" t="str">
            <v>03/12/2024 14:33:47</v>
          </cell>
          <cell r="C318" t="str">
            <v>DTL60774</v>
          </cell>
          <cell r="D318" t="str">
            <v>M+</v>
          </cell>
          <cell r="E318">
            <v>3</v>
          </cell>
          <cell r="F318" t="str">
            <v>01/12/2024</v>
          </cell>
          <cell r="G318" t="str">
            <v>Cum.kWh net</v>
          </cell>
          <cell r="H318">
            <v>70541</v>
          </cell>
          <cell r="I318" t="str">
            <v>kVARh del &amp; rec above 103%</v>
          </cell>
          <cell r="J318">
            <v>985112</v>
          </cell>
          <cell r="K318" t="str">
            <v>kVARh del &amp; rec bet. 097% to 103%</v>
          </cell>
          <cell r="L318">
            <v>892320</v>
          </cell>
          <cell r="M318" t="str">
            <v>kVARh del &amp; rec below 097%</v>
          </cell>
          <cell r="N318">
            <v>992294</v>
          </cell>
          <cell r="O318">
            <v>0</v>
          </cell>
        </row>
        <row r="319">
          <cell r="A319">
            <v>4865054</v>
          </cell>
          <cell r="B319" t="str">
            <v>02/12/2024 11:04:15</v>
          </cell>
          <cell r="C319" t="str">
            <v>DTL60774</v>
          </cell>
          <cell r="D319" t="str">
            <v>M+</v>
          </cell>
          <cell r="E319">
            <v>2</v>
          </cell>
          <cell r="F319" t="str">
            <v>01/12/2024</v>
          </cell>
          <cell r="G319" t="str">
            <v>Cum.kWh net</v>
          </cell>
          <cell r="H319">
            <v>593855</v>
          </cell>
          <cell r="I319" t="str">
            <v>kVARh del &amp; rec above 103%</v>
          </cell>
          <cell r="J319">
            <v>99924</v>
          </cell>
          <cell r="K319" t="str">
            <v>kVARh del &amp; rec bet. 097% to 103%</v>
          </cell>
          <cell r="L319">
            <v>191522</v>
          </cell>
          <cell r="M319" t="str">
            <v>kVARh del &amp; rec below 097%</v>
          </cell>
          <cell r="N319">
            <v>1445</v>
          </cell>
          <cell r="O319">
            <v>0</v>
          </cell>
        </row>
        <row r="320">
          <cell r="A320">
            <v>4865057</v>
          </cell>
          <cell r="B320" t="str">
            <v>02/12/2024 13:39:42</v>
          </cell>
          <cell r="C320" t="str">
            <v>DTL60774</v>
          </cell>
          <cell r="D320" t="str">
            <v>M+</v>
          </cell>
          <cell r="E320">
            <v>2</v>
          </cell>
          <cell r="F320" t="str">
            <v>01/12/2024</v>
          </cell>
          <cell r="G320" t="str">
            <v>Cum.kWh net</v>
          </cell>
          <cell r="H320">
            <v>230183</v>
          </cell>
          <cell r="I320" t="str">
            <v>kVARh del &amp; rec above 103%</v>
          </cell>
          <cell r="J320">
            <v>999104</v>
          </cell>
          <cell r="K320" t="str">
            <v>kVARh del &amp; rec bet. 097% to 103%</v>
          </cell>
          <cell r="L320">
            <v>986069</v>
          </cell>
          <cell r="M320" t="str">
            <v>kVARh del &amp; rec below 097%</v>
          </cell>
          <cell r="N320">
            <v>996897</v>
          </cell>
          <cell r="O320">
            <v>0</v>
          </cell>
        </row>
        <row r="321">
          <cell r="A321">
            <v>4865063</v>
          </cell>
          <cell r="B321" t="str">
            <v>02/12/2024 11:39:54</v>
          </cell>
          <cell r="C321" t="str">
            <v>DTL60774</v>
          </cell>
          <cell r="D321" t="str">
            <v>M+</v>
          </cell>
          <cell r="E321">
            <v>2</v>
          </cell>
          <cell r="F321" t="str">
            <v>01/12/2024</v>
          </cell>
          <cell r="G321" t="str">
            <v>Cum.kWh net</v>
          </cell>
          <cell r="H321">
            <v>219470</v>
          </cell>
          <cell r="I321" t="str">
            <v>kVARh del &amp; rec above 103%</v>
          </cell>
          <cell r="J321">
            <v>663001</v>
          </cell>
          <cell r="K321" t="str">
            <v>kVARh del &amp; rec bet. 097% to 103%</v>
          </cell>
          <cell r="L321">
            <v>786709</v>
          </cell>
          <cell r="M321" t="str">
            <v>kVARh del &amp; rec below 097%</v>
          </cell>
          <cell r="N321">
            <v>984520</v>
          </cell>
          <cell r="O321">
            <v>0</v>
          </cell>
        </row>
        <row r="322">
          <cell r="A322">
            <v>4865108</v>
          </cell>
          <cell r="B322" t="str">
            <v>03/12/2024 13:05:24</v>
          </cell>
          <cell r="C322" t="str">
            <v>DTL60774</v>
          </cell>
          <cell r="D322" t="str">
            <v>M+</v>
          </cell>
          <cell r="E322">
            <v>3</v>
          </cell>
          <cell r="F322" t="str">
            <v>01/12/2024</v>
          </cell>
          <cell r="G322" t="str">
            <v>Cum.kWh net</v>
          </cell>
          <cell r="H322">
            <v>327198</v>
          </cell>
          <cell r="I322" t="str">
            <v>kVARh del &amp; rec above 103%</v>
          </cell>
          <cell r="J322">
            <v>24932</v>
          </cell>
          <cell r="K322" t="str">
            <v>kVARh del &amp; rec bet. 097% to 103%</v>
          </cell>
          <cell r="L322">
            <v>276783</v>
          </cell>
          <cell r="M322" t="str">
            <v>kVARh del &amp; rec below 097%</v>
          </cell>
          <cell r="N322">
            <v>31342</v>
          </cell>
          <cell r="O322">
            <v>0</v>
          </cell>
        </row>
        <row r="323">
          <cell r="A323">
            <v>4865112</v>
          </cell>
          <cell r="B323" t="str">
            <v>03/12/2024 12:42:37</v>
          </cell>
          <cell r="C323" t="str">
            <v>DTL60774</v>
          </cell>
          <cell r="D323" t="str">
            <v>M+</v>
          </cell>
          <cell r="E323">
            <v>3</v>
          </cell>
          <cell r="F323" t="str">
            <v>01/12/2024</v>
          </cell>
          <cell r="G323" t="str">
            <v>Cum.kWh net</v>
          </cell>
          <cell r="H323">
            <v>993702</v>
          </cell>
          <cell r="I323" t="str">
            <v>kVARh del &amp; rec above 103%</v>
          </cell>
          <cell r="J323">
            <v>8729</v>
          </cell>
          <cell r="K323" t="str">
            <v>kVARh del &amp; rec bet. 097% to 103%</v>
          </cell>
          <cell r="L323">
            <v>997725</v>
          </cell>
          <cell r="M323" t="str">
            <v>kVARh del &amp; rec below 097%</v>
          </cell>
          <cell r="N323">
            <v>973181</v>
          </cell>
          <cell r="O323">
            <v>0</v>
          </cell>
        </row>
        <row r="324">
          <cell r="A324">
            <v>4865125</v>
          </cell>
          <cell r="B324" t="str">
            <v>03/12/2024 13:02:01</v>
          </cell>
          <cell r="C324" t="str">
            <v>DTL60774</v>
          </cell>
          <cell r="D324" t="str">
            <v>M+</v>
          </cell>
          <cell r="E324">
            <v>3</v>
          </cell>
          <cell r="F324" t="str">
            <v>01/12/2024</v>
          </cell>
          <cell r="G324" t="str">
            <v>Cum.kWh net</v>
          </cell>
          <cell r="H324">
            <v>246874</v>
          </cell>
          <cell r="I324" t="str">
            <v>kVARh del &amp; rec above 103%</v>
          </cell>
          <cell r="J324">
            <v>977626</v>
          </cell>
          <cell r="K324" t="str">
            <v>kVARh del &amp; rec bet. 097% to 103%</v>
          </cell>
          <cell r="L324">
            <v>961239</v>
          </cell>
          <cell r="M324" t="str">
            <v>kVARh del &amp; rec below 097%</v>
          </cell>
          <cell r="N324">
            <v>6425</v>
          </cell>
          <cell r="O324">
            <v>0</v>
          </cell>
        </row>
        <row r="325">
          <cell r="A325">
            <v>4865133</v>
          </cell>
          <cell r="B325" t="str">
            <v>03/12/2024 14:50:08</v>
          </cell>
          <cell r="C325" t="str">
            <v>DTL60774</v>
          </cell>
          <cell r="D325" t="str">
            <v>M+</v>
          </cell>
          <cell r="E325">
            <v>3</v>
          </cell>
          <cell r="F325" t="str">
            <v>01/12/2024</v>
          </cell>
          <cell r="G325" t="str">
            <v>Cum.kWh net</v>
          </cell>
          <cell r="H325">
            <v>416265</v>
          </cell>
          <cell r="I325" t="str">
            <v>kVARh del &amp; rec above 103%</v>
          </cell>
          <cell r="J325">
            <v>996111</v>
          </cell>
          <cell r="K325" t="str">
            <v>kVARh del &amp; rec bet. 097% to 103%</v>
          </cell>
          <cell r="L325">
            <v>976690</v>
          </cell>
          <cell r="M325" t="str">
            <v>kVARh del &amp; rec below 097%</v>
          </cell>
          <cell r="N325">
            <v>965149</v>
          </cell>
          <cell r="O325">
            <v>0</v>
          </cell>
        </row>
        <row r="326">
          <cell r="A326">
            <v>4865135</v>
          </cell>
          <cell r="B326" t="str">
            <v>02/12/2024 11:13:52</v>
          </cell>
          <cell r="C326" t="str">
            <v>DTL60774</v>
          </cell>
          <cell r="D326" t="str">
            <v>M+</v>
          </cell>
          <cell r="E326">
            <v>2</v>
          </cell>
          <cell r="F326" t="str">
            <v>01/12/2024</v>
          </cell>
          <cell r="G326" t="str">
            <v>Cum.kWh net</v>
          </cell>
          <cell r="H326">
            <v>72691</v>
          </cell>
          <cell r="I326" t="str">
            <v>kVARh del &amp; rec above 103%</v>
          </cell>
          <cell r="J326">
            <v>999440</v>
          </cell>
          <cell r="K326" t="str">
            <v>kVARh del &amp; rec bet. 097% to 103%</v>
          </cell>
          <cell r="L326">
            <v>990811</v>
          </cell>
          <cell r="M326" t="str">
            <v>kVARh del &amp; rec below 097%</v>
          </cell>
          <cell r="N326">
            <v>998757</v>
          </cell>
          <cell r="O326">
            <v>0</v>
          </cell>
        </row>
        <row r="327">
          <cell r="A327">
            <v>4865138</v>
          </cell>
          <cell r="B327" t="str">
            <v>02/12/2024 11:50:01</v>
          </cell>
          <cell r="C327" t="str">
            <v>DTL60774</v>
          </cell>
          <cell r="D327" t="str">
            <v>M+</v>
          </cell>
          <cell r="E327">
            <v>2</v>
          </cell>
          <cell r="F327" t="str">
            <v>01/12/2024</v>
          </cell>
          <cell r="G327" t="str">
            <v>Cum.kWh net</v>
          </cell>
          <cell r="H327">
            <v>119015</v>
          </cell>
          <cell r="I327" t="str">
            <v>kVARh del &amp; rec above 103%</v>
          </cell>
          <cell r="J327">
            <v>612</v>
          </cell>
          <cell r="K327" t="str">
            <v>kVARh del &amp; rec bet. 097% to 103%</v>
          </cell>
          <cell r="L327">
            <v>10703</v>
          </cell>
          <cell r="M327" t="str">
            <v>kVARh del &amp; rec below 097%</v>
          </cell>
          <cell r="N327">
            <v>12334</v>
          </cell>
          <cell r="O327">
            <v>0</v>
          </cell>
        </row>
        <row r="328">
          <cell r="A328">
            <v>4865147</v>
          </cell>
          <cell r="B328" t="str">
            <v>02/12/2024 11:05:18</v>
          </cell>
          <cell r="C328" t="str">
            <v>DTL60774</v>
          </cell>
          <cell r="D328" t="str">
            <v>M+</v>
          </cell>
          <cell r="E328">
            <v>2</v>
          </cell>
          <cell r="F328" t="str">
            <v>01/12/2024</v>
          </cell>
          <cell r="G328" t="str">
            <v>Cum.kWh net</v>
          </cell>
          <cell r="H328">
            <v>110352</v>
          </cell>
          <cell r="I328" t="str">
            <v>kVARh del &amp; rec above 103%</v>
          </cell>
          <cell r="J328">
            <v>999383</v>
          </cell>
          <cell r="K328" t="str">
            <v>kVARh del &amp; rec bet. 097% to 103%</v>
          </cell>
          <cell r="L328">
            <v>993260</v>
          </cell>
          <cell r="M328" t="str">
            <v>kVARh del &amp; rec below 097%</v>
          </cell>
          <cell r="N328">
            <v>2068</v>
          </cell>
          <cell r="O328">
            <v>0</v>
          </cell>
        </row>
        <row r="329">
          <cell r="A329">
            <v>4865153</v>
          </cell>
          <cell r="B329" t="str">
            <v>02/12/2024 11:14:21</v>
          </cell>
          <cell r="C329" t="str">
            <v>DTL M+</v>
          </cell>
          <cell r="D329" t="str">
            <v>M+</v>
          </cell>
          <cell r="E329">
            <v>2</v>
          </cell>
          <cell r="F329" t="str">
            <v>01/12/2024</v>
          </cell>
          <cell r="G329" t="str">
            <v>Cum.kWh net</v>
          </cell>
          <cell r="H329">
            <v>223</v>
          </cell>
          <cell r="I329" t="str">
            <v>kVARh del &amp; rec above 103%</v>
          </cell>
          <cell r="J329">
            <v>0</v>
          </cell>
          <cell r="K329" t="str">
            <v>kVARh del &amp; rec bet. 097% to 103%</v>
          </cell>
          <cell r="L329">
            <v>61</v>
          </cell>
          <cell r="M329" t="str">
            <v>kVARh del &amp; rec below 097%</v>
          </cell>
          <cell r="N329">
            <v>0</v>
          </cell>
          <cell r="O329">
            <v>0</v>
          </cell>
        </row>
        <row r="330">
          <cell r="A330">
            <v>4865163</v>
          </cell>
          <cell r="B330" t="str">
            <v>03/12/2024 13:41:59</v>
          </cell>
          <cell r="C330" t="str">
            <v>DTL60774</v>
          </cell>
          <cell r="D330" t="str">
            <v>M+</v>
          </cell>
          <cell r="E330">
            <v>3</v>
          </cell>
          <cell r="F330" t="str">
            <v>01/12/2024</v>
          </cell>
          <cell r="G330" t="str">
            <v>Cum.kWh net</v>
          </cell>
          <cell r="H330">
            <v>741992</v>
          </cell>
          <cell r="I330" t="str">
            <v>kVARh del &amp; rec above 103%</v>
          </cell>
          <cell r="J330">
            <v>1639</v>
          </cell>
          <cell r="K330" t="str">
            <v>kVARh del &amp; rec bet. 097% to 103%</v>
          </cell>
          <cell r="L330">
            <v>992700</v>
          </cell>
          <cell r="M330" t="str">
            <v>kVARh del &amp; rec below 097%</v>
          </cell>
          <cell r="N330">
            <v>999735</v>
          </cell>
          <cell r="O330">
            <v>0</v>
          </cell>
        </row>
        <row r="331">
          <cell r="A331">
            <v>4865166</v>
          </cell>
          <cell r="B331" t="str">
            <v>02/12/2024 13:49:36</v>
          </cell>
          <cell r="C331" t="str">
            <v>DTL60774</v>
          </cell>
          <cell r="D331" t="str">
            <v>M+</v>
          </cell>
          <cell r="E331">
            <v>2</v>
          </cell>
          <cell r="F331" t="str">
            <v>01/12/2024</v>
          </cell>
          <cell r="G331" t="str">
            <v>Cum.kWh net</v>
          </cell>
          <cell r="H331">
            <v>3723</v>
          </cell>
          <cell r="I331" t="str">
            <v>kVARh del &amp; rec above 103%</v>
          </cell>
          <cell r="J331">
            <v>113</v>
          </cell>
          <cell r="K331" t="str">
            <v>kVARh del &amp; rec bet. 097% to 103%</v>
          </cell>
          <cell r="L331">
            <v>514</v>
          </cell>
          <cell r="M331" t="str">
            <v>kVARh del &amp; rec below 097%</v>
          </cell>
          <cell r="N331">
            <v>277</v>
          </cell>
          <cell r="O331">
            <v>0</v>
          </cell>
        </row>
        <row r="332">
          <cell r="A332">
            <v>4865167</v>
          </cell>
          <cell r="B332" t="str">
            <v>02/12/2024 12:23:58</v>
          </cell>
          <cell r="C332" t="str">
            <v>DTL60774</v>
          </cell>
          <cell r="D332" t="str">
            <v>M+</v>
          </cell>
          <cell r="E332">
            <v>2</v>
          </cell>
          <cell r="F332" t="str">
            <v>01/12/2024</v>
          </cell>
          <cell r="G332" t="str">
            <v>Cum.kWh net</v>
          </cell>
          <cell r="H332">
            <v>22904</v>
          </cell>
          <cell r="I332" t="str">
            <v>kVARh del &amp; rec above 103%</v>
          </cell>
          <cell r="J332">
            <v>999763</v>
          </cell>
          <cell r="K332" t="str">
            <v>kVARh del &amp; rec bet. 097% to 103%</v>
          </cell>
          <cell r="L332">
            <v>135</v>
          </cell>
          <cell r="M332" t="str">
            <v>kVARh del &amp; rec below 097%</v>
          </cell>
          <cell r="N332">
            <v>999524</v>
          </cell>
          <cell r="O332">
            <v>0</v>
          </cell>
        </row>
        <row r="333">
          <cell r="A333">
            <v>4865171</v>
          </cell>
          <cell r="B333" t="str">
            <v>02/12/2024 10:33:49</v>
          </cell>
          <cell r="C333" t="str">
            <v>DTL60774</v>
          </cell>
          <cell r="D333" t="str">
            <v>M+</v>
          </cell>
          <cell r="E333">
            <v>2</v>
          </cell>
          <cell r="F333" t="str">
            <v>01/12/2024</v>
          </cell>
          <cell r="G333" t="str">
            <v>Cum.kWh net</v>
          </cell>
          <cell r="H333">
            <v>960060</v>
          </cell>
          <cell r="I333" t="str">
            <v>kVARh del &amp; rec above 103%</v>
          </cell>
          <cell r="J333">
            <v>2734</v>
          </cell>
          <cell r="K333" t="str">
            <v>kVARh del &amp; rec bet. 097% to 103%</v>
          </cell>
          <cell r="L333">
            <v>604</v>
          </cell>
          <cell r="M333" t="str">
            <v>kVARh del &amp; rec below 097%</v>
          </cell>
          <cell r="N333">
            <v>999989</v>
          </cell>
          <cell r="O333">
            <v>0</v>
          </cell>
        </row>
        <row r="334">
          <cell r="A334">
            <v>4902485</v>
          </cell>
          <cell r="B334" t="str">
            <v>02/12/2024 12:03:38</v>
          </cell>
          <cell r="C334" t="str">
            <v>DTL6</v>
          </cell>
          <cell r="D334" t="str">
            <v>M+</v>
          </cell>
          <cell r="E334">
            <v>2</v>
          </cell>
          <cell r="F334" t="str">
            <v>01/12/2024</v>
          </cell>
          <cell r="G334" t="str">
            <v>Cum.kWh net</v>
          </cell>
          <cell r="H334">
            <v>653782</v>
          </cell>
          <cell r="I334" t="str">
            <v>kVARh del &amp; rec above 103%</v>
          </cell>
          <cell r="J334">
            <v>335817</v>
          </cell>
          <cell r="K334" t="str">
            <v>kVARh del &amp; rec bet. 097% to 103%</v>
          </cell>
          <cell r="L334">
            <v>544193</v>
          </cell>
          <cell r="M334" t="str">
            <v>kVARh del &amp; rec below 097%</v>
          </cell>
          <cell r="N334">
            <v>46266</v>
          </cell>
          <cell r="O334">
            <v>0</v>
          </cell>
        </row>
        <row r="335">
          <cell r="A335">
            <v>4902486</v>
          </cell>
          <cell r="B335" t="str">
            <v>02/12/2024 14:11:48</v>
          </cell>
          <cell r="C335" t="str">
            <v>DTL6</v>
          </cell>
          <cell r="D335" t="str">
            <v>M+</v>
          </cell>
          <cell r="E335">
            <v>2</v>
          </cell>
          <cell r="F335" t="str">
            <v>01/12/2024</v>
          </cell>
          <cell r="G335" t="str">
            <v>Cum.kWh net</v>
          </cell>
          <cell r="H335">
            <v>91146</v>
          </cell>
          <cell r="I335" t="str">
            <v>kVARh del &amp; rec above 103%</v>
          </cell>
          <cell r="J335">
            <v>995450</v>
          </cell>
          <cell r="K335" t="str">
            <v>kVARh del &amp; rec bet. 097% to 103%</v>
          </cell>
          <cell r="L335">
            <v>153137</v>
          </cell>
          <cell r="M335" t="str">
            <v>kVARh del &amp; rec below 097%</v>
          </cell>
          <cell r="N335">
            <v>998479</v>
          </cell>
          <cell r="O335">
            <v>0</v>
          </cell>
        </row>
        <row r="336">
          <cell r="A336">
            <v>4902492</v>
          </cell>
          <cell r="B336" t="str">
            <v>02/12/2024 11:48:31</v>
          </cell>
          <cell r="C336" t="str">
            <v>DTL6</v>
          </cell>
          <cell r="D336" t="str">
            <v>M+</v>
          </cell>
          <cell r="E336">
            <v>2</v>
          </cell>
          <cell r="F336" t="str">
            <v>01/12/2024</v>
          </cell>
          <cell r="G336" t="str">
            <v>Cum.kWh net</v>
          </cell>
          <cell r="H336">
            <v>473427</v>
          </cell>
          <cell r="I336" t="str">
            <v>kVARh del &amp; rec above 103%</v>
          </cell>
          <cell r="J336">
            <v>156800</v>
          </cell>
          <cell r="K336" t="str">
            <v>kVARh del &amp; rec bet. 097% to 103%</v>
          </cell>
          <cell r="L336">
            <v>71694</v>
          </cell>
          <cell r="M336" t="str">
            <v>kVARh del &amp; rec below 097%</v>
          </cell>
          <cell r="N336">
            <v>999942</v>
          </cell>
          <cell r="O336">
            <v>0</v>
          </cell>
        </row>
        <row r="337">
          <cell r="A337">
            <v>4902502</v>
          </cell>
          <cell r="B337" t="str">
            <v>03/12/2024 14:06:06</v>
          </cell>
          <cell r="C337" t="str">
            <v>DTL6</v>
          </cell>
          <cell r="D337" t="str">
            <v>M+</v>
          </cell>
          <cell r="E337">
            <v>3</v>
          </cell>
          <cell r="F337" t="str">
            <v>01/12/2024</v>
          </cell>
          <cell r="G337" t="str">
            <v>Cum.kWh net</v>
          </cell>
          <cell r="H337">
            <v>66554</v>
          </cell>
          <cell r="I337" t="str">
            <v>kVARh del &amp; rec above 103%</v>
          </cell>
          <cell r="J337">
            <v>981037</v>
          </cell>
          <cell r="K337" t="str">
            <v>kVARh del &amp; rec bet. 097% to 103%</v>
          </cell>
          <cell r="L337">
            <v>859345</v>
          </cell>
          <cell r="M337" t="str">
            <v>kVARh del &amp; rec below 097%</v>
          </cell>
          <cell r="N337">
            <v>991702</v>
          </cell>
          <cell r="O337">
            <v>0</v>
          </cell>
        </row>
        <row r="338">
          <cell r="A338">
            <v>4902516</v>
          </cell>
          <cell r="B338" t="str">
            <v>02/12/2024 12:43:36</v>
          </cell>
          <cell r="C338" t="str">
            <v>DTL6</v>
          </cell>
          <cell r="D338" t="str">
            <v>M+</v>
          </cell>
          <cell r="E338">
            <v>2</v>
          </cell>
          <cell r="F338" t="str">
            <v>01/12/2024</v>
          </cell>
          <cell r="G338" t="str">
            <v>Cum.kWh net</v>
          </cell>
          <cell r="H338">
            <v>987323</v>
          </cell>
          <cell r="I338" t="str">
            <v>kVARh del &amp; rec above 103%</v>
          </cell>
          <cell r="J338">
            <v>3837</v>
          </cell>
          <cell r="K338" t="str">
            <v>kVARh del &amp; rec bet. 097% to 103%</v>
          </cell>
          <cell r="L338">
            <v>5369</v>
          </cell>
          <cell r="M338" t="str">
            <v>kVARh del &amp; rec below 097%</v>
          </cell>
          <cell r="N338">
            <v>988639</v>
          </cell>
          <cell r="O338">
            <v>0</v>
          </cell>
        </row>
        <row r="339">
          <cell r="A339">
            <v>4902528</v>
          </cell>
          <cell r="B339" t="str">
            <v>02/12/2024 17:14:33</v>
          </cell>
          <cell r="C339" t="str">
            <v>DTL6</v>
          </cell>
          <cell r="D339" t="str">
            <v>M+</v>
          </cell>
          <cell r="E339">
            <v>2</v>
          </cell>
          <cell r="F339" t="str">
            <v>01/12/2024</v>
          </cell>
          <cell r="G339" t="str">
            <v>Cum.kWh net</v>
          </cell>
          <cell r="H339">
            <v>80792</v>
          </cell>
          <cell r="I339" t="str">
            <v>kVARh del &amp; rec above 103%</v>
          </cell>
          <cell r="J339">
            <v>304</v>
          </cell>
          <cell r="K339" t="str">
            <v>kVARh del &amp; rec bet. 097% to 103%</v>
          </cell>
          <cell r="L339">
            <v>6529</v>
          </cell>
          <cell r="M339" t="str">
            <v>kVARh del &amp; rec below 097%</v>
          </cell>
          <cell r="N339">
            <v>4917</v>
          </cell>
          <cell r="O339">
            <v>0</v>
          </cell>
        </row>
        <row r="340">
          <cell r="A340">
            <v>4902562</v>
          </cell>
          <cell r="B340" t="str">
            <v>02/12/2024 11:58:47</v>
          </cell>
          <cell r="C340" t="str">
            <v>DTL6</v>
          </cell>
          <cell r="D340" t="str">
            <v>M+</v>
          </cell>
          <cell r="E340">
            <v>2</v>
          </cell>
          <cell r="F340" t="str">
            <v>01/12/2024</v>
          </cell>
          <cell r="G340" t="str">
            <v>Cum.kWh net</v>
          </cell>
          <cell r="H340">
            <v>931033</v>
          </cell>
          <cell r="I340" t="str">
            <v>kVARh del &amp; rec above 103%</v>
          </cell>
          <cell r="J340">
            <v>6533</v>
          </cell>
          <cell r="K340" t="str">
            <v>kVARh del &amp; rec bet. 097% to 103%</v>
          </cell>
          <cell r="L340">
            <v>134662</v>
          </cell>
          <cell r="M340" t="str">
            <v>kVARh del &amp; rec below 097%</v>
          </cell>
          <cell r="N340">
            <v>83710</v>
          </cell>
          <cell r="O340">
            <v>0</v>
          </cell>
        </row>
        <row r="341">
          <cell r="A341">
            <v>4902569</v>
          </cell>
          <cell r="B341" t="str">
            <v>02/12/2024 10:53:46</v>
          </cell>
          <cell r="C341" t="str">
            <v>DTL6</v>
          </cell>
          <cell r="D341" t="str">
            <v>M+</v>
          </cell>
          <cell r="E341">
            <v>2</v>
          </cell>
          <cell r="F341" t="str">
            <v>01/12/2024</v>
          </cell>
          <cell r="G341" t="str">
            <v>Cum.kWh net</v>
          </cell>
          <cell r="H341">
            <v>1890</v>
          </cell>
          <cell r="I341" t="str">
            <v>kVARh del &amp; rec above 103%</v>
          </cell>
          <cell r="J341">
            <v>120</v>
          </cell>
          <cell r="K341" t="str">
            <v>kVARh del &amp; rec bet. 097% to 103%</v>
          </cell>
          <cell r="L341">
            <v>1209</v>
          </cell>
          <cell r="M341" t="str">
            <v>kVARh del &amp; rec below 097%</v>
          </cell>
          <cell r="N341">
            <v>146</v>
          </cell>
          <cell r="O341">
            <v>0</v>
          </cell>
        </row>
        <row r="342">
          <cell r="A342">
            <v>4902571</v>
          </cell>
          <cell r="B342" t="str">
            <v>02/12/2024 12:40:56</v>
          </cell>
          <cell r="C342" t="str">
            <v>DTL6</v>
          </cell>
          <cell r="D342" t="str">
            <v>M+</v>
          </cell>
          <cell r="E342">
            <v>2</v>
          </cell>
          <cell r="F342" t="str">
            <v>01/12/2024</v>
          </cell>
          <cell r="G342" t="str">
            <v>Cum.kWh net</v>
          </cell>
          <cell r="H342">
            <v>160958</v>
          </cell>
          <cell r="I342" t="str">
            <v>kVARh del &amp; rec above 103%</v>
          </cell>
          <cell r="J342">
            <v>991614</v>
          </cell>
          <cell r="K342" t="str">
            <v>kVARh del &amp; rec bet. 097% to 103%</v>
          </cell>
          <cell r="L342">
            <v>992075</v>
          </cell>
          <cell r="M342" t="str">
            <v>kVARh del &amp; rec below 097%</v>
          </cell>
          <cell r="N342">
            <v>999298</v>
          </cell>
          <cell r="O342">
            <v>0</v>
          </cell>
        </row>
        <row r="343">
          <cell r="A343">
            <v>4902578</v>
          </cell>
          <cell r="B343" t="str">
            <v>02/12/2024 13:20:52</v>
          </cell>
          <cell r="C343" t="str">
            <v>DTL6</v>
          </cell>
          <cell r="D343" t="str">
            <v>M+</v>
          </cell>
          <cell r="E343">
            <v>2</v>
          </cell>
          <cell r="F343" t="str">
            <v>01/12/2024</v>
          </cell>
          <cell r="G343" t="str">
            <v>Cum.kWh net</v>
          </cell>
          <cell r="H343">
            <v>999867</v>
          </cell>
          <cell r="I343" t="str">
            <v>kVARh del &amp; rec above 103%</v>
          </cell>
          <cell r="J343">
            <v>998507</v>
          </cell>
          <cell r="K343" t="str">
            <v>kVARh del &amp; rec bet. 097% to 103%</v>
          </cell>
          <cell r="L343">
            <v>995979</v>
          </cell>
          <cell r="M343" t="str">
            <v>kVARh del &amp; rec below 097%</v>
          </cell>
          <cell r="N343">
            <v>999767</v>
          </cell>
          <cell r="O343">
            <v>0</v>
          </cell>
        </row>
        <row r="344">
          <cell r="A344">
            <v>5100231</v>
          </cell>
          <cell r="B344" t="str">
            <v>02/12/2024 11:33:29</v>
          </cell>
          <cell r="C344" t="str">
            <v>AREVA M+</v>
          </cell>
          <cell r="D344" t="str">
            <v>M++</v>
          </cell>
          <cell r="E344">
            <v>2</v>
          </cell>
          <cell r="F344" t="str">
            <v>01/12/2024</v>
          </cell>
          <cell r="G344" t="str">
            <v>Cum.kWh net</v>
          </cell>
          <cell r="H344">
            <v>361159</v>
          </cell>
          <cell r="I344" t="str">
            <v>kVARh del &amp; rec above 103%</v>
          </cell>
          <cell r="J344">
            <v>968452</v>
          </cell>
          <cell r="K344" t="str">
            <v>kVARh del &amp; rec bet. 097% to 103%</v>
          </cell>
          <cell r="L344">
            <v>953243</v>
          </cell>
          <cell r="M344" t="str">
            <v>kVARh del &amp; rec below 097%</v>
          </cell>
          <cell r="N344">
            <v>999895</v>
          </cell>
          <cell r="O344">
            <v>0</v>
          </cell>
        </row>
        <row r="345">
          <cell r="A345">
            <v>5128412</v>
          </cell>
          <cell r="B345" t="str">
            <v>02/12/2024 11:37:40</v>
          </cell>
          <cell r="C345" t="str">
            <v>DTL</v>
          </cell>
          <cell r="D345" t="str">
            <v>M++</v>
          </cell>
          <cell r="E345">
            <v>2</v>
          </cell>
          <cell r="F345" t="str">
            <v>01/12/2024</v>
          </cell>
          <cell r="G345" t="str">
            <v>Cum.kWh net</v>
          </cell>
          <cell r="H345">
            <v>267900</v>
          </cell>
          <cell r="I345" t="str">
            <v>kVARh del &amp; rec above 103%</v>
          </cell>
          <cell r="J345">
            <v>3875</v>
          </cell>
          <cell r="K345" t="str">
            <v>kVARh del &amp; rec bet. 097% to 103%</v>
          </cell>
          <cell r="L345">
            <v>25524</v>
          </cell>
          <cell r="M345" t="str">
            <v>kVARh del &amp; rec below 097%</v>
          </cell>
          <cell r="N345">
            <v>2675</v>
          </cell>
          <cell r="O345">
            <v>0</v>
          </cell>
        </row>
        <row r="346">
          <cell r="A346">
            <v>5128431</v>
          </cell>
          <cell r="B346" t="str">
            <v>02/12/2024 15:13:37</v>
          </cell>
          <cell r="C346" t="str">
            <v>DTL100671</v>
          </cell>
          <cell r="D346" t="str">
            <v>M++</v>
          </cell>
          <cell r="E346">
            <v>2</v>
          </cell>
          <cell r="F346" t="str">
            <v>01/12/2024</v>
          </cell>
          <cell r="G346" t="str">
            <v>Cum.kWh net</v>
          </cell>
          <cell r="H346">
            <v>296099</v>
          </cell>
          <cell r="I346" t="str">
            <v>kVARh del &amp; rec above 103%</v>
          </cell>
          <cell r="J346">
            <v>46869</v>
          </cell>
          <cell r="K346" t="str">
            <v>kVARh del &amp; rec bet. 097% to 103%</v>
          </cell>
          <cell r="L346">
            <v>42945</v>
          </cell>
          <cell r="M346" t="str">
            <v>kVARh del &amp; rec below 097%</v>
          </cell>
          <cell r="N346">
            <v>995541</v>
          </cell>
          <cell r="O346">
            <v>0</v>
          </cell>
        </row>
        <row r="347">
          <cell r="A347">
            <v>5128450</v>
          </cell>
          <cell r="B347" t="str">
            <v>02/12/2024 12:54:24</v>
          </cell>
          <cell r="C347" t="str">
            <v>DTL</v>
          </cell>
          <cell r="D347" t="str">
            <v>M++</v>
          </cell>
          <cell r="E347">
            <v>2</v>
          </cell>
          <cell r="F347" t="str">
            <v>01/12/2024</v>
          </cell>
          <cell r="G347" t="str">
            <v>Cum.kWh net</v>
          </cell>
          <cell r="H347">
            <v>634060</v>
          </cell>
          <cell r="I347" t="str">
            <v>kVARh del &amp; rec above 103%</v>
          </cell>
          <cell r="J347">
            <v>158075</v>
          </cell>
          <cell r="K347" t="str">
            <v>kVARh del &amp; rec bet. 097% to 103%</v>
          </cell>
          <cell r="L347">
            <v>431245</v>
          </cell>
          <cell r="M347" t="str">
            <v>kVARh del &amp; rec below 097%</v>
          </cell>
          <cell r="N347">
            <v>9951</v>
          </cell>
          <cell r="O347">
            <v>0</v>
          </cell>
        </row>
        <row r="348">
          <cell r="A348">
            <v>5128474</v>
          </cell>
          <cell r="B348" t="str">
            <v>02/12/2024 14:28:40</v>
          </cell>
          <cell r="C348" t="str">
            <v>DTL</v>
          </cell>
          <cell r="D348" t="str">
            <v>M++</v>
          </cell>
          <cell r="E348">
            <v>2</v>
          </cell>
          <cell r="F348" t="str">
            <v>01/12/2024</v>
          </cell>
          <cell r="G348" t="str">
            <v>Cum.kWh net</v>
          </cell>
          <cell r="H348">
            <v>408277</v>
          </cell>
          <cell r="I348" t="str">
            <v>kVARh del &amp; rec above 103%</v>
          </cell>
          <cell r="J348">
            <v>965996</v>
          </cell>
          <cell r="K348" t="str">
            <v>kVARh del &amp; rec bet. 097% to 103%</v>
          </cell>
          <cell r="L348">
            <v>968713</v>
          </cell>
          <cell r="M348" t="str">
            <v>kVARh del &amp; rec below 097%</v>
          </cell>
          <cell r="N348">
            <v>1099</v>
          </cell>
          <cell r="O348">
            <v>0</v>
          </cell>
        </row>
        <row r="349">
          <cell r="A349">
            <v>5269209</v>
          </cell>
          <cell r="B349" t="str">
            <v>02/12/2024 10:32:07</v>
          </cell>
          <cell r="C349" t="str">
            <v>DTL</v>
          </cell>
          <cell r="D349" t="str">
            <v>A1640</v>
          </cell>
          <cell r="E349">
            <v>2</v>
          </cell>
          <cell r="F349" t="str">
            <v>01/12/2024</v>
          </cell>
          <cell r="G349" t="str">
            <v>Cum.kWh net</v>
          </cell>
          <cell r="H349">
            <v>607371</v>
          </cell>
          <cell r="I349" t="str">
            <v>kVARh del &amp; rec above 103%</v>
          </cell>
          <cell r="J349">
            <v>3332</v>
          </cell>
          <cell r="K349" t="str">
            <v>kVARh del &amp; rec bet. 097% to 103%</v>
          </cell>
          <cell r="L349">
            <v>0</v>
          </cell>
          <cell r="M349" t="str">
            <v>kVARh del &amp; rec below 097%</v>
          </cell>
          <cell r="N349">
            <v>973273</v>
          </cell>
          <cell r="O349">
            <v>0</v>
          </cell>
        </row>
        <row r="350">
          <cell r="A350">
            <v>5269750</v>
          </cell>
          <cell r="B350" t="str">
            <v>02/12/2024 10:20:12</v>
          </cell>
          <cell r="C350" t="str">
            <v>ABB</v>
          </cell>
          <cell r="D350" t="str">
            <v>M++</v>
          </cell>
          <cell r="E350">
            <v>2</v>
          </cell>
          <cell r="F350" t="str">
            <v>01/12/2024</v>
          </cell>
          <cell r="G350" t="str">
            <v>Cum.kWh net</v>
          </cell>
          <cell r="H350">
            <v>505426</v>
          </cell>
          <cell r="I350" t="str">
            <v>kVARh del &amp; rec above 103%</v>
          </cell>
          <cell r="J350">
            <v>63820</v>
          </cell>
          <cell r="K350" t="str">
            <v>kVARh del &amp; rec bet. 097% to 103%</v>
          </cell>
          <cell r="L350">
            <v>38085</v>
          </cell>
          <cell r="M350" t="str">
            <v>kVARh del &amp; rec below 097%</v>
          </cell>
          <cell r="N350">
            <v>3729</v>
          </cell>
          <cell r="O350">
            <v>0</v>
          </cell>
        </row>
        <row r="351">
          <cell r="A351">
            <v>5269778</v>
          </cell>
          <cell r="B351" t="str">
            <v>02/12/2024 13:12:56</v>
          </cell>
          <cell r="C351" t="str">
            <v>SRI GANESH</v>
          </cell>
          <cell r="D351" t="str">
            <v>A1640</v>
          </cell>
          <cell r="E351">
            <v>2</v>
          </cell>
          <cell r="F351" t="str">
            <v>01/12/2024</v>
          </cell>
          <cell r="G351" t="str">
            <v>Cum.kWh net</v>
          </cell>
          <cell r="H351">
            <v>316710</v>
          </cell>
          <cell r="I351" t="str">
            <v>kVARh del &amp; rec above 103%</v>
          </cell>
          <cell r="J351">
            <v>18272</v>
          </cell>
          <cell r="K351" t="str">
            <v>kVARh del &amp; rec bet. 097% to 103%</v>
          </cell>
          <cell r="L351">
            <v>16299</v>
          </cell>
          <cell r="M351" t="str">
            <v>kVARh del &amp; rec below 097%</v>
          </cell>
          <cell r="N351">
            <v>987954</v>
          </cell>
          <cell r="O351">
            <v>0</v>
          </cell>
        </row>
        <row r="352">
          <cell r="A352">
            <v>5269779</v>
          </cell>
          <cell r="B352" t="str">
            <v>02/12/2024 10:15:12</v>
          </cell>
          <cell r="C352" t="str">
            <v>DTL</v>
          </cell>
          <cell r="D352" t="str">
            <v>A1640</v>
          </cell>
          <cell r="E352">
            <v>2</v>
          </cell>
          <cell r="F352" t="str">
            <v>01/12/2024</v>
          </cell>
          <cell r="G352" t="str">
            <v>Cum.kWh net</v>
          </cell>
          <cell r="H352">
            <v>620043</v>
          </cell>
          <cell r="I352" t="str">
            <v>kVARh del &amp; rec above 103%</v>
          </cell>
          <cell r="J352">
            <v>147329</v>
          </cell>
          <cell r="K352" t="str">
            <v>kVARh del &amp; rec bet. 097% to 103%</v>
          </cell>
          <cell r="L352">
            <v>82705</v>
          </cell>
          <cell r="M352" t="str">
            <v>kVARh del &amp; rec below 097%</v>
          </cell>
          <cell r="N352">
            <v>30473</v>
          </cell>
          <cell r="O352">
            <v>0</v>
          </cell>
        </row>
        <row r="353">
          <cell r="A353">
            <v>5269780</v>
          </cell>
          <cell r="B353" t="str">
            <v>02/12/2024 12:48:47</v>
          </cell>
          <cell r="C353" t="str">
            <v>SRI GANESH</v>
          </cell>
          <cell r="D353" t="str">
            <v>A1640</v>
          </cell>
          <cell r="E353">
            <v>2</v>
          </cell>
          <cell r="F353" t="str">
            <v>01/12/2024</v>
          </cell>
          <cell r="G353" t="str">
            <v>Cum.kWh net</v>
          </cell>
          <cell r="H353">
            <v>508024</v>
          </cell>
          <cell r="I353" t="str">
            <v>kVARh del &amp; rec above 103%</v>
          </cell>
          <cell r="J353">
            <v>3047</v>
          </cell>
          <cell r="K353" t="str">
            <v>kVARh del &amp; rec bet. 097% to 103%</v>
          </cell>
          <cell r="L353">
            <v>0</v>
          </cell>
          <cell r="M353" t="str">
            <v>kVARh del &amp; rec below 097%</v>
          </cell>
          <cell r="N353">
            <v>30231</v>
          </cell>
          <cell r="O353">
            <v>0</v>
          </cell>
        </row>
        <row r="354">
          <cell r="A354">
            <v>5269785</v>
          </cell>
          <cell r="B354" t="str">
            <v>02/12/2024 14:16:21</v>
          </cell>
          <cell r="C354" t="str">
            <v>DTL</v>
          </cell>
          <cell r="D354" t="str">
            <v>A1640</v>
          </cell>
          <cell r="E354">
            <v>2</v>
          </cell>
          <cell r="F354" t="str">
            <v>01/12/2024</v>
          </cell>
          <cell r="G354" t="str">
            <v>Cum.kWh net</v>
          </cell>
          <cell r="H354">
            <v>223536</v>
          </cell>
          <cell r="I354" t="str">
            <v>kVARh del &amp; rec above 103%</v>
          </cell>
          <cell r="J354">
            <v>7348</v>
          </cell>
          <cell r="K354" t="str">
            <v>kVARh del &amp; rec bet. 097% to 103%</v>
          </cell>
          <cell r="L354">
            <v>0</v>
          </cell>
          <cell r="M354" t="str">
            <v>kVARh del &amp; rec below 097%</v>
          </cell>
          <cell r="N354">
            <v>994204</v>
          </cell>
          <cell r="O354">
            <v>0</v>
          </cell>
        </row>
        <row r="355">
          <cell r="A355">
            <v>5269789</v>
          </cell>
          <cell r="B355" t="str">
            <v>02/12/2024 14:33:17</v>
          </cell>
          <cell r="C355" t="str">
            <v>DTL</v>
          </cell>
          <cell r="D355" t="str">
            <v>A1640</v>
          </cell>
          <cell r="E355">
            <v>2</v>
          </cell>
          <cell r="F355" t="str">
            <v>01/12/2024</v>
          </cell>
          <cell r="G355" t="str">
            <v>Cum.kWh net</v>
          </cell>
          <cell r="H355">
            <v>883523</v>
          </cell>
          <cell r="I355" t="str">
            <v>kVARh del &amp; rec above 103%</v>
          </cell>
          <cell r="J355">
            <v>941452</v>
          </cell>
          <cell r="K355" t="str">
            <v>kVARh del &amp; rec bet. 097% to 103%</v>
          </cell>
          <cell r="L355">
            <v>0</v>
          </cell>
          <cell r="M355" t="str">
            <v>kVARh del &amp; rec below 097%</v>
          </cell>
          <cell r="N355">
            <v>983362</v>
          </cell>
          <cell r="O355">
            <v>0</v>
          </cell>
        </row>
        <row r="356">
          <cell r="A356">
            <v>5295115</v>
          </cell>
          <cell r="B356" t="str">
            <v>01/12/2024 11:09:15</v>
          </cell>
          <cell r="C356" t="str">
            <v>SCHNEIDER</v>
          </cell>
          <cell r="D356" t="str">
            <v>A1640</v>
          </cell>
          <cell r="E356">
            <v>1</v>
          </cell>
          <cell r="F356" t="str">
            <v>01/12/2024</v>
          </cell>
          <cell r="G356" t="str">
            <v>Cum.kWh net</v>
          </cell>
          <cell r="H356">
            <v>897706</v>
          </cell>
          <cell r="I356" t="str">
            <v>kVARh del &amp; rec above 103%</v>
          </cell>
          <cell r="J356">
            <v>172811</v>
          </cell>
          <cell r="K356" t="str">
            <v>kVARh del &amp; rec bet. 097% to 103%</v>
          </cell>
          <cell r="L356">
            <v>716502</v>
          </cell>
          <cell r="M356" t="str">
            <v>kVARh del &amp; rec below 097%</v>
          </cell>
          <cell r="N356">
            <v>984104</v>
          </cell>
          <cell r="O356">
            <v>0</v>
          </cell>
        </row>
        <row r="357">
          <cell r="A357">
            <v>5295117</v>
          </cell>
          <cell r="B357" t="str">
            <v>01/12/2024 10:35:16</v>
          </cell>
          <cell r="C357" t="str">
            <v>SCHNEIDER</v>
          </cell>
          <cell r="D357" t="str">
            <v>A1640</v>
          </cell>
          <cell r="E357">
            <v>1</v>
          </cell>
          <cell r="F357" t="str">
            <v>01/12/2024</v>
          </cell>
          <cell r="G357" t="str">
            <v>Cum.kWh net</v>
          </cell>
          <cell r="H357">
            <v>897851</v>
          </cell>
          <cell r="I357" t="str">
            <v>kVARh del &amp; rec above 103%</v>
          </cell>
          <cell r="J357">
            <v>426248</v>
          </cell>
          <cell r="K357" t="str">
            <v>kVARh del &amp; rec bet. 097% to 103%</v>
          </cell>
          <cell r="L357">
            <v>714691</v>
          </cell>
          <cell r="M357" t="str">
            <v>kVARh del &amp; rec below 097%</v>
          </cell>
          <cell r="N357">
            <v>997696</v>
          </cell>
          <cell r="O357">
            <v>0</v>
          </cell>
        </row>
        <row r="358">
          <cell r="A358">
            <v>5295117</v>
          </cell>
          <cell r="B358" t="str">
            <v>02/12/2024 10:57:29</v>
          </cell>
          <cell r="C358" t="str">
            <v>SCHNEIDER</v>
          </cell>
          <cell r="D358" t="str">
            <v>A1640</v>
          </cell>
          <cell r="E358">
            <v>2</v>
          </cell>
          <cell r="F358" t="str">
            <v>01/12/2024</v>
          </cell>
          <cell r="G358" t="str">
            <v>Cum.kWh net</v>
          </cell>
          <cell r="H358">
            <v>897851</v>
          </cell>
          <cell r="I358" t="str">
            <v>kVARh del &amp; rec above 103%</v>
          </cell>
          <cell r="J358">
            <v>426248</v>
          </cell>
          <cell r="K358" t="str">
            <v>kVARh del &amp; rec bet. 097% to 103%</v>
          </cell>
          <cell r="L358">
            <v>714691</v>
          </cell>
          <cell r="M358" t="str">
            <v>kVARh del &amp; rec below 097%</v>
          </cell>
          <cell r="N358">
            <v>997696</v>
          </cell>
          <cell r="O358">
            <v>0</v>
          </cell>
        </row>
        <row r="359">
          <cell r="A359">
            <v>5295125</v>
          </cell>
          <cell r="B359" t="str">
            <v>02/12/2024 11:38:40</v>
          </cell>
          <cell r="C359" t="str">
            <v>DTL</v>
          </cell>
          <cell r="D359" t="str">
            <v>A1640</v>
          </cell>
          <cell r="E359">
            <v>2</v>
          </cell>
          <cell r="F359" t="str">
            <v>01/12/2024</v>
          </cell>
          <cell r="G359" t="str">
            <v>Cum.kWh net</v>
          </cell>
          <cell r="H359">
            <v>412904</v>
          </cell>
          <cell r="I359" t="str">
            <v>kVARh del &amp; rec above 103%</v>
          </cell>
          <cell r="J359">
            <v>332033</v>
          </cell>
          <cell r="K359" t="str">
            <v>kVARh del &amp; rec bet. 097% to 103%</v>
          </cell>
          <cell r="L359">
            <v>809546</v>
          </cell>
          <cell r="M359" t="str">
            <v>kVARh del &amp; rec below 097%</v>
          </cell>
          <cell r="N359">
            <v>89171</v>
          </cell>
          <cell r="O359">
            <v>0</v>
          </cell>
        </row>
        <row r="360">
          <cell r="A360">
            <v>5295126</v>
          </cell>
          <cell r="B360" t="str">
            <v>02/12/2024 11:43:27</v>
          </cell>
          <cell r="C360" t="str">
            <v>DTL</v>
          </cell>
          <cell r="D360" t="str">
            <v>A1640</v>
          </cell>
          <cell r="E360">
            <v>2</v>
          </cell>
          <cell r="F360" t="str">
            <v>01/12/2024</v>
          </cell>
          <cell r="G360" t="str">
            <v>Cum.kWh net</v>
          </cell>
          <cell r="H360">
            <v>715419</v>
          </cell>
          <cell r="I360" t="str">
            <v>kVARh del &amp; rec above 103%</v>
          </cell>
          <cell r="J360">
            <v>181335</v>
          </cell>
          <cell r="K360" t="str">
            <v>kVARh del &amp; rec bet. 097% to 103%</v>
          </cell>
          <cell r="L360">
            <v>760213</v>
          </cell>
          <cell r="M360" t="str">
            <v>kVARh del &amp; rec below 097%</v>
          </cell>
          <cell r="N360">
            <v>877226</v>
          </cell>
          <cell r="O360">
            <v>0</v>
          </cell>
        </row>
        <row r="361">
          <cell r="A361">
            <v>5295127</v>
          </cell>
          <cell r="B361" t="str">
            <v>02/12/2024 12:41:36</v>
          </cell>
          <cell r="C361" t="str">
            <v>DTL</v>
          </cell>
          <cell r="D361" t="str">
            <v>A1640</v>
          </cell>
          <cell r="E361">
            <v>2</v>
          </cell>
          <cell r="F361" t="str">
            <v>01/12/2024</v>
          </cell>
          <cell r="G361" t="str">
            <v>Cum.kWh net</v>
          </cell>
          <cell r="H361">
            <v>616842</v>
          </cell>
          <cell r="I361" t="str">
            <v>kVARh del &amp; rec above 103%</v>
          </cell>
          <cell r="J361">
            <v>715012</v>
          </cell>
          <cell r="K361" t="str">
            <v>kVARh del &amp; rec bet. 097% to 103%</v>
          </cell>
          <cell r="L361">
            <v>0</v>
          </cell>
          <cell r="M361" t="str">
            <v>kVARh del &amp; rec below 097%</v>
          </cell>
          <cell r="N361">
            <v>875988</v>
          </cell>
          <cell r="O361">
            <v>0</v>
          </cell>
        </row>
        <row r="362">
          <cell r="A362">
            <v>5295136</v>
          </cell>
          <cell r="B362" t="str">
            <v>02/12/2024 12:18:29</v>
          </cell>
          <cell r="C362" t="str">
            <v>DTL</v>
          </cell>
          <cell r="D362" t="str">
            <v>A1640</v>
          </cell>
          <cell r="E362">
            <v>2</v>
          </cell>
          <cell r="F362" t="str">
            <v>01/12/2024</v>
          </cell>
          <cell r="G362" t="str">
            <v>Cum.kWh net</v>
          </cell>
          <cell r="H362">
            <v>753247</v>
          </cell>
          <cell r="I362" t="str">
            <v>kVARh del &amp; rec above 103%</v>
          </cell>
          <cell r="J362">
            <v>208</v>
          </cell>
          <cell r="K362" t="str">
            <v>kVARh del &amp; rec bet. 097% to 103%</v>
          </cell>
          <cell r="L362">
            <v>0</v>
          </cell>
          <cell r="M362" t="str">
            <v>kVARh del &amp; rec below 097%</v>
          </cell>
          <cell r="N362">
            <v>107371</v>
          </cell>
          <cell r="O362">
            <v>0</v>
          </cell>
        </row>
        <row r="363">
          <cell r="A363">
            <v>5295138</v>
          </cell>
          <cell r="B363" t="str">
            <v>02/12/2024 15:50:29</v>
          </cell>
          <cell r="C363" t="str">
            <v>DTL</v>
          </cell>
          <cell r="D363" t="str">
            <v>A1640</v>
          </cell>
          <cell r="E363">
            <v>2</v>
          </cell>
          <cell r="F363" t="str">
            <v>01/12/2024</v>
          </cell>
          <cell r="G363" t="str">
            <v>Cum.kWh net</v>
          </cell>
          <cell r="H363">
            <v>804006</v>
          </cell>
          <cell r="I363" t="str">
            <v>kVARh del &amp; rec above 103%</v>
          </cell>
          <cell r="J363">
            <v>237501</v>
          </cell>
          <cell r="K363" t="str">
            <v>kVARh del &amp; rec bet. 097% to 103%</v>
          </cell>
          <cell r="L363">
            <v>0</v>
          </cell>
          <cell r="M363" t="str">
            <v>kVARh del &amp; rec below 097%</v>
          </cell>
          <cell r="N363">
            <v>9499</v>
          </cell>
          <cell r="O363">
            <v>0</v>
          </cell>
        </row>
        <row r="364">
          <cell r="A364">
            <v>5295140</v>
          </cell>
          <cell r="B364" t="str">
            <v>02/12/2024 11:19:28</v>
          </cell>
          <cell r="C364" t="str">
            <v>DTL</v>
          </cell>
          <cell r="D364" t="str">
            <v>A1640</v>
          </cell>
          <cell r="E364">
            <v>2</v>
          </cell>
          <cell r="F364" t="str">
            <v>01/12/2024</v>
          </cell>
          <cell r="G364" t="str">
            <v>Cum.kWh net</v>
          </cell>
          <cell r="H364">
            <v>950149</v>
          </cell>
          <cell r="I364" t="str">
            <v>kVARh del &amp; rec above 103%</v>
          </cell>
          <cell r="J364">
            <v>6509</v>
          </cell>
          <cell r="K364" t="str">
            <v>kVARh del &amp; rec bet. 097% to 103%</v>
          </cell>
          <cell r="L364">
            <v>0</v>
          </cell>
          <cell r="M364" t="str">
            <v>kVARh del &amp; rec below 097%</v>
          </cell>
          <cell r="N364">
            <v>985193</v>
          </cell>
          <cell r="O364">
            <v>0</v>
          </cell>
        </row>
        <row r="365">
          <cell r="A365">
            <v>5295141</v>
          </cell>
          <cell r="B365" t="str">
            <v>02/12/2024 12:05:29</v>
          </cell>
          <cell r="C365" t="str">
            <v>DTL</v>
          </cell>
          <cell r="D365" t="str">
            <v>A1640</v>
          </cell>
          <cell r="E365">
            <v>2</v>
          </cell>
          <cell r="F365" t="str">
            <v>01/12/2024</v>
          </cell>
          <cell r="G365" t="str">
            <v>Cum.kWh net</v>
          </cell>
          <cell r="H365">
            <v>599755</v>
          </cell>
          <cell r="I365" t="str">
            <v>kVARh del &amp; rec above 103%</v>
          </cell>
          <cell r="J365">
            <v>10145</v>
          </cell>
          <cell r="K365" t="str">
            <v>kVARh del &amp; rec bet. 097% to 103%</v>
          </cell>
          <cell r="L365">
            <v>991277</v>
          </cell>
          <cell r="M365" t="str">
            <v>kVARh del &amp; rec below 097%</v>
          </cell>
          <cell r="N365">
            <v>17227</v>
          </cell>
          <cell r="O365">
            <v>0</v>
          </cell>
        </row>
        <row r="366">
          <cell r="A366">
            <v>5295143</v>
          </cell>
          <cell r="B366" t="str">
            <v>02/12/2024 10:38:46</v>
          </cell>
          <cell r="C366" t="str">
            <v>DTL</v>
          </cell>
          <cell r="D366" t="str">
            <v>A1640</v>
          </cell>
          <cell r="E366">
            <v>2</v>
          </cell>
          <cell r="F366" t="str">
            <v>01/12/2024</v>
          </cell>
          <cell r="G366" t="str">
            <v>Cum.kWh net</v>
          </cell>
          <cell r="H366">
            <v>205311</v>
          </cell>
          <cell r="I366" t="str">
            <v>kVARh del &amp; rec above 103%</v>
          </cell>
          <cell r="J366">
            <v>68186</v>
          </cell>
          <cell r="K366" t="str">
            <v>kVARh del &amp; rec bet. 097% to 103%</v>
          </cell>
          <cell r="L366">
            <v>0</v>
          </cell>
          <cell r="M366" t="str">
            <v>kVARh del &amp; rec below 097%</v>
          </cell>
          <cell r="N366">
            <v>7415</v>
          </cell>
          <cell r="O366">
            <v>0</v>
          </cell>
        </row>
        <row r="367">
          <cell r="A367">
            <v>5295150</v>
          </cell>
          <cell r="B367" t="str">
            <v>02/12/2024 11:18:09</v>
          </cell>
          <cell r="C367" t="str">
            <v>DTL</v>
          </cell>
          <cell r="D367" t="str">
            <v>A1640</v>
          </cell>
          <cell r="E367">
            <v>2</v>
          </cell>
          <cell r="F367" t="str">
            <v>01/12/2024</v>
          </cell>
          <cell r="G367" t="str">
            <v>Cum.kWh net</v>
          </cell>
          <cell r="H367">
            <v>689398</v>
          </cell>
          <cell r="I367" t="str">
            <v>kVARh del &amp; rec above 103%</v>
          </cell>
          <cell r="J367">
            <v>168203</v>
          </cell>
          <cell r="K367" t="str">
            <v>kVARh del &amp; rec bet. 097% to 103%</v>
          </cell>
          <cell r="L367">
            <v>99327</v>
          </cell>
          <cell r="M367" t="str">
            <v>kVARh del &amp; rec below 097%</v>
          </cell>
          <cell r="N367">
            <v>126755</v>
          </cell>
          <cell r="O367">
            <v>0</v>
          </cell>
        </row>
        <row r="368">
          <cell r="A368">
            <v>5295151</v>
          </cell>
          <cell r="B368" t="str">
            <v>02/12/2024 14:25:21</v>
          </cell>
          <cell r="C368" t="str">
            <v>DTL</v>
          </cell>
          <cell r="D368" t="str">
            <v>A1640</v>
          </cell>
          <cell r="E368">
            <v>2</v>
          </cell>
          <cell r="F368" t="str">
            <v>01/12/2024</v>
          </cell>
          <cell r="G368" t="str">
            <v>Cum.kWh net</v>
          </cell>
          <cell r="H368">
            <v>105522</v>
          </cell>
          <cell r="I368" t="str">
            <v>kVARh del &amp; rec above 103%</v>
          </cell>
          <cell r="J368">
            <v>997994</v>
          </cell>
          <cell r="K368" t="str">
            <v>kVARh del &amp; rec bet. 097% to 103%</v>
          </cell>
          <cell r="L368">
            <v>0</v>
          </cell>
          <cell r="M368" t="str">
            <v>kVARh del &amp; rec below 097%</v>
          </cell>
          <cell r="N368">
            <v>19980</v>
          </cell>
          <cell r="O368">
            <v>0</v>
          </cell>
        </row>
        <row r="369">
          <cell r="A369">
            <v>5295152</v>
          </cell>
          <cell r="B369" t="str">
            <v>02/12/2024 11:54:23</v>
          </cell>
          <cell r="C369" t="str">
            <v>DTL</v>
          </cell>
          <cell r="D369" t="str">
            <v>A1640</v>
          </cell>
          <cell r="E369">
            <v>2</v>
          </cell>
          <cell r="F369" t="str">
            <v>01/12/2024</v>
          </cell>
          <cell r="G369" t="str">
            <v>Cum.kWh net</v>
          </cell>
          <cell r="H369">
            <v>676012</v>
          </cell>
          <cell r="I369" t="str">
            <v>kVARh del &amp; rec above 103%</v>
          </cell>
          <cell r="J369">
            <v>133860</v>
          </cell>
          <cell r="K369" t="str">
            <v>kVARh del &amp; rec bet. 097% to 103%</v>
          </cell>
          <cell r="L369">
            <v>172931</v>
          </cell>
          <cell r="M369" t="str">
            <v>kVARh del &amp; rec below 097%</v>
          </cell>
          <cell r="N369">
            <v>179039</v>
          </cell>
          <cell r="O369">
            <v>0</v>
          </cell>
        </row>
        <row r="370">
          <cell r="A370">
            <v>5295154</v>
          </cell>
          <cell r="B370" t="str">
            <v>02/12/2024 14:58:08</v>
          </cell>
          <cell r="C370" t="str">
            <v>DTL</v>
          </cell>
          <cell r="D370" t="str">
            <v>A1640</v>
          </cell>
          <cell r="E370">
            <v>2</v>
          </cell>
          <cell r="F370" t="str">
            <v>01/12/2024</v>
          </cell>
          <cell r="G370" t="str">
            <v>Cum.kWh net</v>
          </cell>
          <cell r="H370">
            <v>533567</v>
          </cell>
          <cell r="I370" t="str">
            <v>kVARh del &amp; rec above 103%</v>
          </cell>
          <cell r="J370">
            <v>95146</v>
          </cell>
          <cell r="K370" t="str">
            <v>kVARh del &amp; rec bet. 097% to 103%</v>
          </cell>
          <cell r="L370">
            <v>60753</v>
          </cell>
          <cell r="M370" t="str">
            <v>kVARh del &amp; rec below 097%</v>
          </cell>
          <cell r="N370">
            <v>967003</v>
          </cell>
          <cell r="O370">
            <v>0</v>
          </cell>
        </row>
        <row r="371">
          <cell r="A371">
            <v>5295155</v>
          </cell>
          <cell r="B371" t="str">
            <v>02/12/2024 12:48:47</v>
          </cell>
          <cell r="C371" t="str">
            <v>DTL</v>
          </cell>
          <cell r="D371" t="str">
            <v>A1640</v>
          </cell>
          <cell r="E371">
            <v>2</v>
          </cell>
          <cell r="F371" t="str">
            <v>01/12/2024</v>
          </cell>
          <cell r="G371" t="str">
            <v>Cum.kWh net</v>
          </cell>
          <cell r="H371">
            <v>405873</v>
          </cell>
          <cell r="I371" t="str">
            <v>kVARh del &amp; rec above 103%</v>
          </cell>
          <cell r="J371">
            <v>112143</v>
          </cell>
          <cell r="K371" t="str">
            <v>kVARh del &amp; rec bet. 097% to 103%</v>
          </cell>
          <cell r="L371">
            <v>136682</v>
          </cell>
          <cell r="M371" t="str">
            <v>kVARh del &amp; rec below 097%</v>
          </cell>
          <cell r="N371">
            <v>33385</v>
          </cell>
          <cell r="O371">
            <v>0</v>
          </cell>
        </row>
        <row r="372">
          <cell r="A372">
            <v>5295157</v>
          </cell>
          <cell r="B372" t="str">
            <v>02/12/2024 10:28:26</v>
          </cell>
          <cell r="C372" t="str">
            <v>DTL</v>
          </cell>
          <cell r="D372" t="str">
            <v>A1640</v>
          </cell>
          <cell r="E372">
            <v>2</v>
          </cell>
          <cell r="F372" t="str">
            <v>01/12/2024</v>
          </cell>
          <cell r="G372" t="str">
            <v>Cum.kWh net</v>
          </cell>
          <cell r="H372">
            <v>569855</v>
          </cell>
          <cell r="I372" t="str">
            <v>kVARh del &amp; rec above 103%</v>
          </cell>
          <cell r="J372">
            <v>893</v>
          </cell>
          <cell r="K372" t="str">
            <v>kVARh del &amp; rec bet. 097% to 103%</v>
          </cell>
          <cell r="L372">
            <v>0</v>
          </cell>
          <cell r="M372" t="str">
            <v>kVARh del &amp; rec below 097%</v>
          </cell>
          <cell r="N372">
            <v>21555</v>
          </cell>
          <cell r="O372">
            <v>0</v>
          </cell>
        </row>
        <row r="373">
          <cell r="A373">
            <v>5295159</v>
          </cell>
          <cell r="B373" t="str">
            <v>02/12/2024 14:52:44</v>
          </cell>
          <cell r="C373" t="str">
            <v>DTL</v>
          </cell>
          <cell r="D373" t="str">
            <v>A1640</v>
          </cell>
          <cell r="E373">
            <v>2</v>
          </cell>
          <cell r="F373" t="str">
            <v>01/12/2024</v>
          </cell>
          <cell r="G373" t="str">
            <v>Cum.kWh net</v>
          </cell>
          <cell r="H373">
            <v>486659</v>
          </cell>
          <cell r="I373" t="str">
            <v>kVARh del &amp; rec above 103%</v>
          </cell>
          <cell r="J373">
            <v>46125</v>
          </cell>
          <cell r="K373" t="str">
            <v>kVARh del &amp; rec bet. 097% to 103%</v>
          </cell>
          <cell r="L373">
            <v>0</v>
          </cell>
          <cell r="M373" t="str">
            <v>kVARh del &amp; rec below 097%</v>
          </cell>
          <cell r="N373">
            <v>991775</v>
          </cell>
          <cell r="O373">
            <v>0</v>
          </cell>
        </row>
        <row r="374">
          <cell r="A374">
            <v>5295161</v>
          </cell>
          <cell r="B374" t="str">
            <v>02/12/2024 11:42:12</v>
          </cell>
          <cell r="C374" t="str">
            <v>DTL</v>
          </cell>
          <cell r="D374" t="str">
            <v>A1640</v>
          </cell>
          <cell r="E374">
            <v>2</v>
          </cell>
          <cell r="F374" t="str">
            <v>01/12/2024</v>
          </cell>
          <cell r="G374" t="str">
            <v>Cum.kWh net</v>
          </cell>
          <cell r="H374">
            <v>538793</v>
          </cell>
          <cell r="I374" t="str">
            <v>kVARh del &amp; rec above 103%</v>
          </cell>
          <cell r="J374">
            <v>231865</v>
          </cell>
          <cell r="K374" t="str">
            <v>kVARh del &amp; rec bet. 097% to 103%</v>
          </cell>
          <cell r="L374">
            <v>0</v>
          </cell>
          <cell r="M374" t="str">
            <v>kVARh del &amp; rec below 097%</v>
          </cell>
          <cell r="N374">
            <v>967344</v>
          </cell>
          <cell r="O374">
            <v>0</v>
          </cell>
        </row>
        <row r="375">
          <cell r="A375">
            <v>5295166</v>
          </cell>
          <cell r="B375" t="str">
            <v>02/12/2024 11:42:52</v>
          </cell>
          <cell r="C375" t="str">
            <v>DTL</v>
          </cell>
          <cell r="D375" t="str">
            <v>A1640</v>
          </cell>
          <cell r="E375">
            <v>2</v>
          </cell>
          <cell r="F375" t="str">
            <v>01/12/2024</v>
          </cell>
          <cell r="G375" t="str">
            <v>Cum.kWh net</v>
          </cell>
          <cell r="H375">
            <v>4580</v>
          </cell>
          <cell r="I375" t="str">
            <v>kVARh del &amp; rec above 103%</v>
          </cell>
          <cell r="J375">
            <v>999245</v>
          </cell>
          <cell r="K375" t="str">
            <v>kVARh del &amp; rec bet. 097% to 103%</v>
          </cell>
          <cell r="L375">
            <v>0</v>
          </cell>
          <cell r="M375" t="str">
            <v>kVARh del &amp; rec below 097%</v>
          </cell>
          <cell r="N375">
            <v>999985</v>
          </cell>
          <cell r="O375">
            <v>0</v>
          </cell>
        </row>
        <row r="376">
          <cell r="A376">
            <v>5295167</v>
          </cell>
          <cell r="B376" t="str">
            <v>02/12/2024 11:41:44</v>
          </cell>
          <cell r="C376" t="str">
            <v>DTL</v>
          </cell>
          <cell r="D376" t="str">
            <v>A1640</v>
          </cell>
          <cell r="E376">
            <v>2</v>
          </cell>
          <cell r="F376" t="str">
            <v>01/12/2024</v>
          </cell>
          <cell r="G376" t="str">
            <v>Cum.kWh net</v>
          </cell>
          <cell r="H376">
            <v>277394</v>
          </cell>
          <cell r="I376" t="str">
            <v>kVARh del &amp; rec above 103%</v>
          </cell>
          <cell r="J376">
            <v>975915</v>
          </cell>
          <cell r="K376" t="str">
            <v>kVARh del &amp; rec bet. 097% to 103%</v>
          </cell>
          <cell r="L376">
            <v>794786</v>
          </cell>
          <cell r="M376" t="str">
            <v>kVARh del &amp; rec below 097%</v>
          </cell>
          <cell r="N376">
            <v>819191</v>
          </cell>
          <cell r="O376">
            <v>0</v>
          </cell>
        </row>
        <row r="377">
          <cell r="A377">
            <v>5295170</v>
          </cell>
          <cell r="B377" t="str">
            <v>03/12/2024 15:54:39</v>
          </cell>
          <cell r="C377" t="str">
            <v>DTL</v>
          </cell>
          <cell r="D377" t="str">
            <v>A1640</v>
          </cell>
          <cell r="E377">
            <v>3</v>
          </cell>
          <cell r="F377" t="str">
            <v>01/12/2024</v>
          </cell>
          <cell r="G377" t="str">
            <v>Cum.kWh net</v>
          </cell>
          <cell r="H377">
            <v>5746</v>
          </cell>
          <cell r="I377" t="str">
            <v>kVARh del &amp; rec above 103%</v>
          </cell>
          <cell r="J377">
            <v>74790</v>
          </cell>
          <cell r="K377" t="str">
            <v>kVARh del &amp; rec bet. 097% to 103%</v>
          </cell>
          <cell r="L377">
            <v>943302</v>
          </cell>
          <cell r="M377" t="str">
            <v>kVARh del &amp; rec below 097%</v>
          </cell>
          <cell r="N377">
            <v>925166</v>
          </cell>
          <cell r="O377">
            <v>0</v>
          </cell>
        </row>
        <row r="378">
          <cell r="A378">
            <v>5295173</v>
          </cell>
          <cell r="B378" t="str">
            <v>02/12/2024 10:56:27</v>
          </cell>
          <cell r="C378" t="str">
            <v>DTL</v>
          </cell>
          <cell r="D378" t="str">
            <v>A1640</v>
          </cell>
          <cell r="E378">
            <v>2</v>
          </cell>
          <cell r="F378" t="str">
            <v>01/12/2024</v>
          </cell>
          <cell r="G378" t="str">
            <v>Cum.kWh net</v>
          </cell>
          <cell r="H378">
            <v>669319</v>
          </cell>
          <cell r="I378" t="str">
            <v>kVARh del &amp; rec above 103%</v>
          </cell>
          <cell r="J378">
            <v>948722</v>
          </cell>
          <cell r="K378" t="str">
            <v>kVARh del &amp; rec bet. 097% to 103%</v>
          </cell>
          <cell r="L378">
            <v>0</v>
          </cell>
          <cell r="M378" t="str">
            <v>kVARh del &amp; rec below 097%</v>
          </cell>
          <cell r="N378">
            <v>106</v>
          </cell>
          <cell r="O378">
            <v>0</v>
          </cell>
        </row>
        <row r="379">
          <cell r="A379">
            <v>5295175</v>
          </cell>
          <cell r="B379" t="str">
            <v>02/12/2024 10:09:02</v>
          </cell>
          <cell r="C379" t="str">
            <v>DTL</v>
          </cell>
          <cell r="D379" t="str">
            <v>A1640</v>
          </cell>
          <cell r="E379">
            <v>2</v>
          </cell>
          <cell r="F379" t="str">
            <v>01/12/2024</v>
          </cell>
          <cell r="G379" t="str">
            <v>Cum.kWh net</v>
          </cell>
          <cell r="H379">
            <v>857526</v>
          </cell>
          <cell r="I379" t="str">
            <v>kVARh del &amp; rec above 103%</v>
          </cell>
          <cell r="J379">
            <v>108684</v>
          </cell>
          <cell r="K379" t="str">
            <v>kVARh del &amp; rec bet. 097% to 103%</v>
          </cell>
          <cell r="L379">
            <v>96432</v>
          </cell>
          <cell r="M379" t="str">
            <v>kVARh del &amp; rec below 097%</v>
          </cell>
          <cell r="N379">
            <v>2994</v>
          </cell>
          <cell r="O379">
            <v>0</v>
          </cell>
        </row>
        <row r="380">
          <cell r="A380">
            <v>5295176</v>
          </cell>
          <cell r="B380" t="str">
            <v>02/12/2024 10:27:29</v>
          </cell>
          <cell r="C380" t="str">
            <v>DTL</v>
          </cell>
          <cell r="D380" t="str">
            <v>A1640</v>
          </cell>
          <cell r="E380">
            <v>2</v>
          </cell>
          <cell r="F380" t="str">
            <v>01/12/2024</v>
          </cell>
          <cell r="G380" t="str">
            <v>Cum.kWh net</v>
          </cell>
          <cell r="H380">
            <v>745894</v>
          </cell>
          <cell r="I380" t="str">
            <v>kVARh del &amp; rec above 103%</v>
          </cell>
          <cell r="J380">
            <v>198929</v>
          </cell>
          <cell r="K380" t="str">
            <v>kVARh del &amp; rec bet. 097% to 103%</v>
          </cell>
          <cell r="L380">
            <v>136499</v>
          </cell>
          <cell r="M380" t="str">
            <v>kVARh del &amp; rec below 097%</v>
          </cell>
          <cell r="N380">
            <v>998479</v>
          </cell>
          <cell r="O380">
            <v>0</v>
          </cell>
        </row>
        <row r="381">
          <cell r="A381">
            <v>5295177</v>
          </cell>
          <cell r="B381" t="str">
            <v>02/12/2024 11:24:39</v>
          </cell>
          <cell r="C381" t="str">
            <v>DTL</v>
          </cell>
          <cell r="D381" t="str">
            <v>A1640</v>
          </cell>
          <cell r="E381">
            <v>2</v>
          </cell>
          <cell r="F381" t="str">
            <v>01/12/2024</v>
          </cell>
          <cell r="G381" t="str">
            <v>Cum.kWh net</v>
          </cell>
          <cell r="H381">
            <v>311096</v>
          </cell>
          <cell r="I381" t="str">
            <v>kVARh del &amp; rec above 103%</v>
          </cell>
          <cell r="J381">
            <v>990955</v>
          </cell>
          <cell r="K381" t="str">
            <v>kVARh del &amp; rec bet. 097% to 103%</v>
          </cell>
          <cell r="L381">
            <v>0</v>
          </cell>
          <cell r="M381" t="str">
            <v>kVARh del &amp; rec below 097%</v>
          </cell>
          <cell r="N381">
            <v>4301</v>
          </cell>
          <cell r="O381">
            <v>0</v>
          </cell>
        </row>
        <row r="382">
          <cell r="A382">
            <v>5295178</v>
          </cell>
          <cell r="B382" t="str">
            <v>02/12/2024 15:32:09</v>
          </cell>
          <cell r="C382" t="str">
            <v>DTL</v>
          </cell>
          <cell r="D382" t="str">
            <v>A1640</v>
          </cell>
          <cell r="E382">
            <v>2</v>
          </cell>
          <cell r="F382" t="str">
            <v>01/12/2024</v>
          </cell>
          <cell r="G382" t="str">
            <v>Cum.kWh net</v>
          </cell>
          <cell r="H382">
            <v>139577</v>
          </cell>
          <cell r="I382" t="str">
            <v>kVARh del &amp; rec above 103%</v>
          </cell>
          <cell r="J382">
            <v>336847</v>
          </cell>
          <cell r="K382" t="str">
            <v>kVARh del &amp; rec bet. 097% to 103%</v>
          </cell>
          <cell r="L382">
            <v>109080</v>
          </cell>
          <cell r="M382" t="str">
            <v>kVARh del &amp; rec below 097%</v>
          </cell>
          <cell r="N382">
            <v>919738</v>
          </cell>
          <cell r="O382">
            <v>0</v>
          </cell>
        </row>
        <row r="383">
          <cell r="A383">
            <v>5295179</v>
          </cell>
          <cell r="B383" t="str">
            <v>02/12/2024 06:54:19</v>
          </cell>
          <cell r="C383" t="str">
            <v>DTL</v>
          </cell>
          <cell r="D383" t="str">
            <v>A1640</v>
          </cell>
          <cell r="E383">
            <v>2</v>
          </cell>
          <cell r="F383" t="str">
            <v>01/12/2024</v>
          </cell>
          <cell r="G383" t="str">
            <v>Cum.kWh net</v>
          </cell>
          <cell r="H383">
            <v>280276</v>
          </cell>
          <cell r="I383" t="str">
            <v>kVARh del &amp; rec above 103%</v>
          </cell>
          <cell r="J383">
            <v>144970</v>
          </cell>
          <cell r="K383" t="str">
            <v>kVARh del &amp; rec bet. 097% to 103%</v>
          </cell>
          <cell r="L383">
            <v>0</v>
          </cell>
          <cell r="M383" t="str">
            <v>kVARh del &amp; rec below 097%</v>
          </cell>
          <cell r="N383">
            <v>147119</v>
          </cell>
          <cell r="O383">
            <v>0</v>
          </cell>
        </row>
        <row r="384">
          <cell r="A384">
            <v>5295186</v>
          </cell>
          <cell r="B384" t="str">
            <v>02/12/2024 10:55:52</v>
          </cell>
          <cell r="C384" t="str">
            <v>DTL</v>
          </cell>
          <cell r="D384" t="str">
            <v>A1640</v>
          </cell>
          <cell r="E384">
            <v>2</v>
          </cell>
          <cell r="F384" t="str">
            <v>01/12/2024</v>
          </cell>
          <cell r="G384" t="str">
            <v>Cum.kWh net</v>
          </cell>
          <cell r="H384">
            <v>99816</v>
          </cell>
          <cell r="I384" t="str">
            <v>kVARh del &amp; rec above 103%</v>
          </cell>
          <cell r="J384">
            <v>469950</v>
          </cell>
          <cell r="K384" t="str">
            <v>kVARh del &amp; rec bet. 097% to 103%</v>
          </cell>
          <cell r="L384">
            <v>137200</v>
          </cell>
          <cell r="M384" t="str">
            <v>kVARh del &amp; rec below 097%</v>
          </cell>
          <cell r="N384">
            <v>998066</v>
          </cell>
          <cell r="O384">
            <v>0</v>
          </cell>
        </row>
        <row r="385">
          <cell r="A385">
            <v>5295187</v>
          </cell>
          <cell r="B385" t="str">
            <v>02/12/2024 11:19:19</v>
          </cell>
          <cell r="C385" t="str">
            <v>DTL</v>
          </cell>
          <cell r="D385" t="str">
            <v>A1640</v>
          </cell>
          <cell r="E385">
            <v>2</v>
          </cell>
          <cell r="F385" t="str">
            <v>01/12/2024</v>
          </cell>
          <cell r="G385" t="str">
            <v>kWh delivered</v>
          </cell>
          <cell r="H385">
            <v>293160</v>
          </cell>
          <cell r="I385" t="str">
            <v>kVARh del &amp; rec above 103%</v>
          </cell>
          <cell r="J385">
            <v>797118</v>
          </cell>
          <cell r="K385" t="str">
            <v>kVARh del &amp; rec bet. 097% to 103%</v>
          </cell>
          <cell r="L385">
            <v>958360</v>
          </cell>
          <cell r="M385" t="str">
            <v>kVARh del &amp; rec below 097%</v>
          </cell>
          <cell r="N385">
            <v>817</v>
          </cell>
          <cell r="O385">
            <v>0</v>
          </cell>
        </row>
        <row r="386">
          <cell r="A386">
            <v>5295191</v>
          </cell>
          <cell r="B386" t="str">
            <v>02/12/2024 10:46:54</v>
          </cell>
          <cell r="C386" t="str">
            <v>DTL</v>
          </cell>
          <cell r="D386" t="str">
            <v>A1640</v>
          </cell>
          <cell r="E386">
            <v>2</v>
          </cell>
          <cell r="F386" t="str">
            <v>01/12/2024</v>
          </cell>
          <cell r="G386" t="str">
            <v>Cum.kWh net</v>
          </cell>
          <cell r="H386">
            <v>188937</v>
          </cell>
          <cell r="I386" t="str">
            <v>kVARh del &amp; rec above 103%</v>
          </cell>
          <cell r="J386">
            <v>62454</v>
          </cell>
          <cell r="K386" t="str">
            <v>kVARh del &amp; rec bet. 097% to 103%</v>
          </cell>
          <cell r="L386">
            <v>23727</v>
          </cell>
          <cell r="M386" t="str">
            <v>kVARh del &amp; rec below 097%</v>
          </cell>
          <cell r="N386">
            <v>4823</v>
          </cell>
          <cell r="O386">
            <v>0</v>
          </cell>
        </row>
        <row r="387">
          <cell r="A387">
            <v>5295199</v>
          </cell>
          <cell r="B387" t="str">
            <v>02/12/2024 11:39:14</v>
          </cell>
          <cell r="C387" t="str">
            <v>DTL</v>
          </cell>
          <cell r="D387" t="str">
            <v>A1640</v>
          </cell>
          <cell r="E387">
            <v>2</v>
          </cell>
          <cell r="F387" t="str">
            <v>01/12/2024</v>
          </cell>
          <cell r="G387" t="str">
            <v>Cum.kWh net</v>
          </cell>
          <cell r="H387">
            <v>216571</v>
          </cell>
          <cell r="I387" t="str">
            <v>kVARh del &amp; rec above 103%</v>
          </cell>
          <cell r="J387">
            <v>996335</v>
          </cell>
          <cell r="K387" t="str">
            <v>kVARh del &amp; rec bet. 097% to 103%</v>
          </cell>
          <cell r="L387">
            <v>0</v>
          </cell>
          <cell r="M387" t="str">
            <v>kVARh del &amp; rec below 097%</v>
          </cell>
          <cell r="N387">
            <v>997024</v>
          </cell>
          <cell r="O387">
            <v>0</v>
          </cell>
        </row>
        <row r="388">
          <cell r="A388">
            <v>5295571</v>
          </cell>
          <cell r="B388" t="str">
            <v>02/12/2024 15:25:46</v>
          </cell>
          <cell r="C388" t="str">
            <v>VENSON</v>
          </cell>
          <cell r="D388" t="str">
            <v>A1640</v>
          </cell>
          <cell r="E388">
            <v>2</v>
          </cell>
          <cell r="F388" t="str">
            <v>01/12/2024</v>
          </cell>
          <cell r="G388" t="str">
            <v>Cum.kWh net</v>
          </cell>
          <cell r="H388">
            <v>929979</v>
          </cell>
          <cell r="I388" t="str">
            <v>kVARh del &amp; rec above 103%</v>
          </cell>
          <cell r="J388">
            <v>379671</v>
          </cell>
          <cell r="K388" t="str">
            <v>kVARh del &amp; rec bet. 097% to 103%</v>
          </cell>
          <cell r="L388">
            <v>153218</v>
          </cell>
          <cell r="M388" t="str">
            <v>kVARh del &amp; rec below 097%</v>
          </cell>
          <cell r="N388">
            <v>974744</v>
          </cell>
          <cell r="O388">
            <v>0</v>
          </cell>
        </row>
        <row r="389">
          <cell r="A389" t="str">
            <v>Q0430839</v>
          </cell>
          <cell r="J389">
            <v>5.67</v>
          </cell>
          <cell r="N389">
            <v>47.61</v>
          </cell>
        </row>
        <row r="390">
          <cell r="A390" t="str">
            <v>Q0263400</v>
          </cell>
          <cell r="J390">
            <v>203660</v>
          </cell>
          <cell r="N390">
            <v>542899.97</v>
          </cell>
        </row>
        <row r="391">
          <cell r="A391" t="str">
            <v>Q0263402</v>
          </cell>
          <cell r="J391">
            <v>463700</v>
          </cell>
          <cell r="N391">
            <v>2744499.97</v>
          </cell>
        </row>
        <row r="392">
          <cell r="A392" t="str">
            <v>Q0430821</v>
          </cell>
          <cell r="J392">
            <v>1.46</v>
          </cell>
          <cell r="N392">
            <v>74.400000000000006</v>
          </cell>
        </row>
        <row r="393">
          <cell r="A393" t="str">
            <v>Q0430822</v>
          </cell>
          <cell r="J393">
            <v>28.94</v>
          </cell>
          <cell r="N393">
            <v>99.34</v>
          </cell>
        </row>
        <row r="394">
          <cell r="A394" t="str">
            <v>Q0430831</v>
          </cell>
          <cell r="J394">
            <v>1.98</v>
          </cell>
          <cell r="N394">
            <v>107.56</v>
          </cell>
        </row>
        <row r="395">
          <cell r="A395" t="str">
            <v>Q0430833</v>
          </cell>
          <cell r="J395">
            <v>16.739999999999998</v>
          </cell>
          <cell r="N395">
            <v>332.38</v>
          </cell>
        </row>
        <row r="396">
          <cell r="A396" t="str">
            <v>Q0430835</v>
          </cell>
          <cell r="J396">
            <v>4.24</v>
          </cell>
          <cell r="N396">
            <v>152.4</v>
          </cell>
        </row>
        <row r="397">
          <cell r="A397" t="str">
            <v>Q0430841</v>
          </cell>
          <cell r="J397">
            <v>103.55</v>
          </cell>
          <cell r="N397">
            <v>156.37</v>
          </cell>
        </row>
        <row r="398">
          <cell r="A398" t="str">
            <v>Q0473785</v>
          </cell>
          <cell r="J398">
            <v>-14.34</v>
          </cell>
          <cell r="N398">
            <v>-57.11</v>
          </cell>
        </row>
        <row r="399">
          <cell r="A399" t="str">
            <v>Q0487625</v>
          </cell>
          <cell r="J399">
            <v>-992000</v>
          </cell>
          <cell r="N399">
            <v>-271000</v>
          </cell>
        </row>
        <row r="400">
          <cell r="A400" t="str">
            <v>Q0487626</v>
          </cell>
          <cell r="J400">
            <v>-779000</v>
          </cell>
          <cell r="N400">
            <v>-396000</v>
          </cell>
        </row>
        <row r="401">
          <cell r="A401" t="str">
            <v>Q0487633</v>
          </cell>
          <cell r="J401">
            <v>4702000.13</v>
          </cell>
          <cell r="N401">
            <v>763000</v>
          </cell>
        </row>
        <row r="402">
          <cell r="A402" t="str">
            <v>Q0487636</v>
          </cell>
          <cell r="J402">
            <v>2479000.06</v>
          </cell>
          <cell r="N402">
            <v>628000</v>
          </cell>
        </row>
        <row r="403">
          <cell r="A403" t="str">
            <v>Q0491809</v>
          </cell>
          <cell r="J403">
            <v>3963000.06</v>
          </cell>
          <cell r="N403">
            <v>1244000</v>
          </cell>
        </row>
        <row r="404">
          <cell r="A404" t="str">
            <v>Q0491811</v>
          </cell>
          <cell r="J404">
            <v>4448000</v>
          </cell>
          <cell r="N404">
            <v>441000</v>
          </cell>
        </row>
        <row r="405">
          <cell r="A405" t="str">
            <v>XF465246</v>
          </cell>
          <cell r="J405">
            <v>27314000</v>
          </cell>
          <cell r="N405">
            <v>6798000</v>
          </cell>
        </row>
        <row r="406">
          <cell r="A406" t="str">
            <v>XF465248</v>
          </cell>
          <cell r="J406">
            <v>73963000</v>
          </cell>
          <cell r="N406">
            <v>4870000</v>
          </cell>
        </row>
        <row r="407">
          <cell r="A407" t="str">
            <v>Y0357712</v>
          </cell>
          <cell r="J407">
            <v>8261000</v>
          </cell>
          <cell r="N407">
            <v>1126000</v>
          </cell>
        </row>
        <row r="408">
          <cell r="A408" t="str">
            <v>Y0357818</v>
          </cell>
          <cell r="J408">
            <v>1441000</v>
          </cell>
          <cell r="N408">
            <v>-217000</v>
          </cell>
        </row>
        <row r="409">
          <cell r="A409" t="str">
            <v>Y0357821</v>
          </cell>
          <cell r="J409">
            <v>741500</v>
          </cell>
          <cell r="N409">
            <v>-2500</v>
          </cell>
        </row>
        <row r="410">
          <cell r="A410" t="str">
            <v>Q0487631</v>
          </cell>
          <cell r="J410">
            <v>-1408000</v>
          </cell>
          <cell r="N410">
            <v>-258000</v>
          </cell>
        </row>
        <row r="411">
          <cell r="A411" t="str">
            <v>Q0819156</v>
          </cell>
          <cell r="J411">
            <v>-76300</v>
          </cell>
          <cell r="N411">
            <v>177200</v>
          </cell>
        </row>
        <row r="412">
          <cell r="A412" t="str">
            <v>Q0487627</v>
          </cell>
          <cell r="J412">
            <v>-726000</v>
          </cell>
          <cell r="N412">
            <v>-189000</v>
          </cell>
        </row>
        <row r="413">
          <cell r="A413">
            <v>29000015</v>
          </cell>
          <cell r="J413">
            <v>3.44</v>
          </cell>
          <cell r="N413">
            <v>50.09</v>
          </cell>
        </row>
        <row r="414">
          <cell r="A414" t="str">
            <v>Y0357713</v>
          </cell>
          <cell r="J414">
            <v>-8760000</v>
          </cell>
          <cell r="N414">
            <v>-3913000</v>
          </cell>
        </row>
        <row r="415">
          <cell r="A415" t="str">
            <v>Q0430824</v>
          </cell>
          <cell r="J415">
            <v>16.29</v>
          </cell>
          <cell r="N415">
            <v>6.63</v>
          </cell>
        </row>
        <row r="416">
          <cell r="A416">
            <v>4864976</v>
          </cell>
          <cell r="F416" t="str">
            <v>19.11.2024</v>
          </cell>
          <cell r="J416">
            <v>102838</v>
          </cell>
          <cell r="N416">
            <v>6459</v>
          </cell>
        </row>
        <row r="417">
          <cell r="A417">
            <v>4865012</v>
          </cell>
          <cell r="F417" t="str">
            <v>02.12.2024</v>
          </cell>
          <cell r="J417">
            <v>1325</v>
          </cell>
          <cell r="N417">
            <v>894</v>
          </cell>
        </row>
        <row r="418">
          <cell r="A418">
            <v>4864896</v>
          </cell>
          <cell r="F418" t="str">
            <v>02.12.2024</v>
          </cell>
          <cell r="J418">
            <v>165</v>
          </cell>
          <cell r="N418">
            <v>2749</v>
          </cell>
        </row>
        <row r="419">
          <cell r="A419">
            <v>40001535</v>
          </cell>
          <cell r="J419">
            <v>30877</v>
          </cell>
          <cell r="N419">
            <v>99999712</v>
          </cell>
        </row>
        <row r="420">
          <cell r="A420">
            <v>4902523</v>
          </cell>
          <cell r="J420">
            <v>999803</v>
          </cell>
          <cell r="N420">
            <v>999942</v>
          </cell>
        </row>
        <row r="421">
          <cell r="A421">
            <v>4865093</v>
          </cell>
          <cell r="J421">
            <v>0</v>
          </cell>
          <cell r="N421">
            <v>0</v>
          </cell>
        </row>
        <row r="422">
          <cell r="A422">
            <v>4902564</v>
          </cell>
          <cell r="J422">
            <v>1773</v>
          </cell>
          <cell r="N422">
            <v>14525</v>
          </cell>
        </row>
        <row r="423">
          <cell r="A423">
            <v>4865119</v>
          </cell>
          <cell r="F423" t="str">
            <v>03.12.24</v>
          </cell>
          <cell r="J423">
            <v>374</v>
          </cell>
          <cell r="N423">
            <v>28</v>
          </cell>
        </row>
        <row r="424">
          <cell r="A424">
            <v>4864825</v>
          </cell>
          <cell r="F424" t="str">
            <v>03.12.24</v>
          </cell>
          <cell r="J424">
            <v>6704</v>
          </cell>
          <cell r="N424">
            <v>8090</v>
          </cell>
        </row>
        <row r="425">
          <cell r="A425">
            <v>4864971</v>
          </cell>
          <cell r="J425">
            <v>0</v>
          </cell>
          <cell r="N425">
            <v>999495</v>
          </cell>
        </row>
        <row r="426">
          <cell r="A426">
            <v>4902494</v>
          </cell>
          <cell r="J426">
            <v>636460</v>
          </cell>
          <cell r="N426">
            <v>999724</v>
          </cell>
        </row>
        <row r="427">
          <cell r="A427">
            <v>4902567</v>
          </cell>
          <cell r="J427">
            <v>792</v>
          </cell>
          <cell r="N427">
            <v>996006</v>
          </cell>
        </row>
        <row r="428">
          <cell r="A428">
            <v>4902509</v>
          </cell>
          <cell r="J428">
            <v>992441</v>
          </cell>
          <cell r="N428">
            <v>999552</v>
          </cell>
        </row>
        <row r="429">
          <cell r="A429">
            <v>4902572</v>
          </cell>
          <cell r="J429">
            <v>80</v>
          </cell>
          <cell r="N429">
            <v>999441</v>
          </cell>
        </row>
        <row r="430">
          <cell r="A430">
            <v>4864786</v>
          </cell>
          <cell r="J430">
            <v>1871</v>
          </cell>
          <cell r="N430">
            <v>63</v>
          </cell>
        </row>
        <row r="431">
          <cell r="A431">
            <v>4865024</v>
          </cell>
          <cell r="J431">
            <v>2018</v>
          </cell>
          <cell r="N431">
            <v>221</v>
          </cell>
        </row>
        <row r="432">
          <cell r="A432">
            <v>4865050</v>
          </cell>
          <cell r="J432">
            <v>982119</v>
          </cell>
          <cell r="N432">
            <v>998603</v>
          </cell>
        </row>
        <row r="433">
          <cell r="A433">
            <v>4864998</v>
          </cell>
          <cell r="J433">
            <v>950267</v>
          </cell>
          <cell r="N433">
            <v>979419</v>
          </cell>
        </row>
        <row r="434">
          <cell r="A434">
            <v>5128403</v>
          </cell>
          <cell r="J434">
            <v>999978</v>
          </cell>
          <cell r="N434">
            <v>999999</v>
          </cell>
        </row>
        <row r="435">
          <cell r="A435">
            <v>4864807</v>
          </cell>
          <cell r="J435">
            <v>999562</v>
          </cell>
          <cell r="N435">
            <v>27355</v>
          </cell>
        </row>
        <row r="436">
          <cell r="A436">
            <v>4865075</v>
          </cell>
          <cell r="J436">
            <v>10494</v>
          </cell>
          <cell r="N436">
            <v>9424</v>
          </cell>
        </row>
        <row r="437">
          <cell r="A437" t="str">
            <v>Q0881930</v>
          </cell>
          <cell r="J437">
            <v>0.02</v>
          </cell>
          <cell r="N437">
            <v>0.42</v>
          </cell>
        </row>
        <row r="438">
          <cell r="A438">
            <v>4864804</v>
          </cell>
          <cell r="J438">
            <v>993263</v>
          </cell>
          <cell r="N438">
            <v>993619</v>
          </cell>
        </row>
        <row r="439">
          <cell r="A439" t="str">
            <v>Q0881912</v>
          </cell>
          <cell r="J439">
            <v>0</v>
          </cell>
          <cell r="N439">
            <v>0</v>
          </cell>
        </row>
        <row r="440">
          <cell r="A440" t="str">
            <v>Q0430820</v>
          </cell>
          <cell r="J440">
            <v>0</v>
          </cell>
          <cell r="N440">
            <v>0</v>
          </cell>
        </row>
        <row r="441">
          <cell r="A441" t="str">
            <v>Q0263401</v>
          </cell>
          <cell r="J441">
            <v>201910</v>
          </cell>
          <cell r="N441">
            <v>547929.98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T181"/>
  <sheetViews>
    <sheetView view="pageBreakPreview" topLeftCell="D1" zoomScale="85" zoomScaleNormal="68" zoomScaleSheetLayoutView="85" workbookViewId="0">
      <selection activeCell="L75" sqref="L75"/>
    </sheetView>
  </sheetViews>
  <sheetFormatPr defaultRowHeight="12.75"/>
  <cols>
    <col min="1" max="1" width="4" style="329" customWidth="1"/>
    <col min="2" max="2" width="32.140625" style="329" customWidth="1"/>
    <col min="3" max="3" width="15.7109375" style="329" customWidth="1"/>
    <col min="4" max="4" width="9.28515625" style="329" customWidth="1"/>
    <col min="5" max="5" width="17.140625" style="329" customWidth="1"/>
    <col min="6" max="6" width="13.140625" style="329" customWidth="1"/>
    <col min="7" max="7" width="13.85546875" style="329" customWidth="1"/>
    <col min="8" max="8" width="14" style="329" customWidth="1"/>
    <col min="9" max="9" width="10.5703125" style="329" customWidth="1"/>
    <col min="10" max="10" width="13" style="329" customWidth="1"/>
    <col min="11" max="11" width="17.85546875" style="494" customWidth="1"/>
    <col min="12" max="12" width="13.5703125" style="329" customWidth="1"/>
    <col min="13" max="13" width="14" style="329" customWidth="1"/>
    <col min="14" max="14" width="9.28515625" style="329" customWidth="1"/>
    <col min="15" max="15" width="12.85546875" style="329" customWidth="1"/>
    <col min="16" max="16" width="16.5703125" style="494" customWidth="1"/>
    <col min="17" max="17" width="18.85546875" style="329" customWidth="1"/>
    <col min="18" max="18" width="4.7109375" style="329" customWidth="1"/>
    <col min="19" max="19" width="9.140625" style="329"/>
    <col min="20" max="20" width="15" style="329" customWidth="1"/>
    <col min="21" max="21" width="15.42578125" style="329" customWidth="1"/>
    <col min="22" max="16384" width="9.140625" style="329"/>
  </cols>
  <sheetData>
    <row r="1" spans="1:17" s="70" customFormat="1" ht="14.25" customHeight="1">
      <c r="A1" s="116" t="s">
        <v>210</v>
      </c>
      <c r="K1" s="747"/>
      <c r="P1" s="747"/>
      <c r="Q1" s="576" t="s">
        <v>526</v>
      </c>
    </row>
    <row r="2" spans="1:17" s="73" customFormat="1" ht="14.25" customHeight="1">
      <c r="A2" s="11" t="s">
        <v>211</v>
      </c>
      <c r="K2" s="748"/>
      <c r="P2" s="749"/>
    </row>
    <row r="3" spans="1:17" s="73" customFormat="1" ht="14.25" customHeight="1">
      <c r="A3" s="577" t="s">
        <v>0</v>
      </c>
      <c r="B3" s="578"/>
      <c r="C3" s="578"/>
      <c r="D3" s="578"/>
      <c r="E3" s="578"/>
      <c r="F3" s="578"/>
      <c r="G3" s="578"/>
      <c r="H3" s="385"/>
      <c r="K3" s="749"/>
      <c r="P3" s="749"/>
    </row>
    <row r="4" spans="1:17" s="433" customFormat="1" ht="14.25" customHeight="1" thickBot="1">
      <c r="A4" s="579" t="s">
        <v>212</v>
      </c>
      <c r="G4" s="202"/>
      <c r="H4" s="202"/>
      <c r="I4" s="580" t="s">
        <v>347</v>
      </c>
      <c r="J4" s="202"/>
      <c r="K4" s="750"/>
      <c r="L4" s="202"/>
      <c r="M4" s="202"/>
      <c r="N4" s="580" t="s">
        <v>348</v>
      </c>
      <c r="O4" s="202"/>
      <c r="P4" s="750"/>
    </row>
    <row r="5" spans="1:17" s="388" customFormat="1" ht="56.25" customHeight="1" thickTop="1" thickBot="1">
      <c r="A5" s="386" t="s">
        <v>8</v>
      </c>
      <c r="B5" s="370" t="s">
        <v>9</v>
      </c>
      <c r="C5" s="371" t="s">
        <v>1</v>
      </c>
      <c r="D5" s="371" t="s">
        <v>2</v>
      </c>
      <c r="E5" s="371" t="s">
        <v>3</v>
      </c>
      <c r="F5" s="371" t="s">
        <v>10</v>
      </c>
      <c r="G5" s="369" t="s">
        <v>535</v>
      </c>
      <c r="H5" s="371" t="s">
        <v>536</v>
      </c>
      <c r="I5" s="371" t="s">
        <v>4</v>
      </c>
      <c r="J5" s="371" t="s">
        <v>5</v>
      </c>
      <c r="K5" s="751" t="s">
        <v>6</v>
      </c>
      <c r="L5" s="369" t="str">
        <f>G5</f>
        <v>FINAL READING 31/12/2024</v>
      </c>
      <c r="M5" s="371" t="str">
        <f>H5</f>
        <v>INTIAL READING 01/12/2024</v>
      </c>
      <c r="N5" s="371" t="s">
        <v>4</v>
      </c>
      <c r="O5" s="371" t="s">
        <v>5</v>
      </c>
      <c r="P5" s="751" t="s">
        <v>6</v>
      </c>
      <c r="Q5" s="387" t="s">
        <v>266</v>
      </c>
    </row>
    <row r="6" spans="1:17" ht="1.5" hidden="1" customHeight="1" thickTop="1">
      <c r="A6" s="4"/>
      <c r="B6" s="5"/>
      <c r="C6" s="4"/>
      <c r="D6" s="4"/>
      <c r="E6" s="4"/>
      <c r="F6" s="4"/>
      <c r="L6" s="338"/>
    </row>
    <row r="7" spans="1:17" ht="15.75" customHeight="1" thickTop="1">
      <c r="A7" s="199"/>
      <c r="B7" s="250" t="s">
        <v>13</v>
      </c>
      <c r="C7" s="238"/>
      <c r="D7" s="256"/>
      <c r="E7" s="256"/>
      <c r="F7" s="238"/>
      <c r="G7" s="707"/>
      <c r="H7" s="395"/>
      <c r="I7" s="395"/>
      <c r="J7" s="395"/>
      <c r="K7" s="752"/>
      <c r="L7" s="707"/>
      <c r="M7" s="395"/>
      <c r="N7" s="395"/>
      <c r="O7" s="395"/>
      <c r="P7" s="769"/>
      <c r="Q7" s="391"/>
    </row>
    <row r="8" spans="1:17" ht="16.5" customHeight="1">
      <c r="A8" s="200">
        <v>1</v>
      </c>
      <c r="B8" s="251" t="s">
        <v>14</v>
      </c>
      <c r="C8" s="245">
        <v>4902497</v>
      </c>
      <c r="D8" s="254" t="s">
        <v>12</v>
      </c>
      <c r="E8" s="240" t="s">
        <v>300</v>
      </c>
      <c r="F8" s="245">
        <v>-1000</v>
      </c>
      <c r="G8" s="248">
        <v>1429</v>
      </c>
      <c r="H8" s="249">
        <v>993</v>
      </c>
      <c r="I8" s="249">
        <f>G8-H8</f>
        <v>436</v>
      </c>
      <c r="J8" s="249">
        <f>$F8*I8</f>
        <v>-436000</v>
      </c>
      <c r="K8" s="753">
        <f>J8/1000000</f>
        <v>-0.436</v>
      </c>
      <c r="L8" s="248">
        <v>999657</v>
      </c>
      <c r="M8" s="249">
        <v>999487</v>
      </c>
      <c r="N8" s="249">
        <f>L8-M8</f>
        <v>170</v>
      </c>
      <c r="O8" s="249">
        <f>$F8*N8</f>
        <v>-170000</v>
      </c>
      <c r="P8" s="753">
        <f>O8/1000000</f>
        <v>-0.17</v>
      </c>
      <c r="Q8" s="689"/>
    </row>
    <row r="9" spans="1:17" ht="16.5">
      <c r="A9" s="200">
        <v>2</v>
      </c>
      <c r="B9" s="251" t="s">
        <v>330</v>
      </c>
      <c r="C9" s="245">
        <v>4864976</v>
      </c>
      <c r="D9" s="254" t="s">
        <v>12</v>
      </c>
      <c r="E9" s="240" t="s">
        <v>300</v>
      </c>
      <c r="F9" s="245">
        <v>-2000</v>
      </c>
      <c r="G9" s="248">
        <v>102838</v>
      </c>
      <c r="H9" s="249">
        <v>102838</v>
      </c>
      <c r="I9" s="249">
        <f>G9-H9</f>
        <v>0</v>
      </c>
      <c r="J9" s="249">
        <f>$F9*I9</f>
        <v>0</v>
      </c>
      <c r="K9" s="753">
        <f>J9/1000000</f>
        <v>0</v>
      </c>
      <c r="L9" s="248">
        <v>6459</v>
      </c>
      <c r="M9" s="249">
        <v>6459</v>
      </c>
      <c r="N9" s="249">
        <f>L9-M9</f>
        <v>0</v>
      </c>
      <c r="O9" s="249">
        <f>$F9*N9</f>
        <v>0</v>
      </c>
      <c r="P9" s="753">
        <f>O9/1000000</f>
        <v>0</v>
      </c>
      <c r="Q9" s="330" t="s">
        <v>534</v>
      </c>
    </row>
    <row r="10" spans="1:17" ht="16.5">
      <c r="A10" s="200"/>
      <c r="B10" s="251"/>
      <c r="C10" s="245" t="s">
        <v>473</v>
      </c>
      <c r="D10" s="254" t="s">
        <v>438</v>
      </c>
      <c r="E10" s="240" t="s">
        <v>300</v>
      </c>
      <c r="F10" s="245">
        <v>-1</v>
      </c>
      <c r="G10" s="248">
        <v>5462000.1299999999</v>
      </c>
      <c r="H10" s="249">
        <v>4448000</v>
      </c>
      <c r="I10" s="249">
        <f>G10-H10</f>
        <v>1014000.1299999999</v>
      </c>
      <c r="J10" s="249">
        <f>$F10*I10</f>
        <v>-1014000.1299999999</v>
      </c>
      <c r="K10" s="753">
        <f>J10/1000000</f>
        <v>-1.0140001299999999</v>
      </c>
      <c r="L10" s="248">
        <v>472000</v>
      </c>
      <c r="M10" s="249">
        <v>441000</v>
      </c>
      <c r="N10" s="249">
        <f>L10-M10</f>
        <v>31000</v>
      </c>
      <c r="O10" s="249">
        <f>$F10*N10</f>
        <v>-31000</v>
      </c>
      <c r="P10" s="753">
        <f>O10/1000000</f>
        <v>-3.1E-2</v>
      </c>
      <c r="Q10" s="330"/>
    </row>
    <row r="11" spans="1:17" ht="15.95" customHeight="1">
      <c r="A11" s="200">
        <v>3</v>
      </c>
      <c r="B11" s="251" t="s">
        <v>16</v>
      </c>
      <c r="C11" s="245">
        <v>4864924</v>
      </c>
      <c r="D11" s="254" t="s">
        <v>12</v>
      </c>
      <c r="E11" s="240" t="s">
        <v>300</v>
      </c>
      <c r="F11" s="245">
        <v>-1000</v>
      </c>
      <c r="G11" s="248">
        <v>22646</v>
      </c>
      <c r="H11" s="249">
        <v>21476</v>
      </c>
      <c r="I11" s="249">
        <f>G11-H11</f>
        <v>1170</v>
      </c>
      <c r="J11" s="249">
        <f>$F11*I11</f>
        <v>-1170000</v>
      </c>
      <c r="K11" s="753">
        <f>J11/1000000</f>
        <v>-1.17</v>
      </c>
      <c r="L11" s="248">
        <v>3995</v>
      </c>
      <c r="M11" s="249">
        <v>3979</v>
      </c>
      <c r="N11" s="249">
        <f>L11-M11</f>
        <v>16</v>
      </c>
      <c r="O11" s="249">
        <f>$F11*N11</f>
        <v>-16000</v>
      </c>
      <c r="P11" s="753">
        <f>O11/1000000</f>
        <v>-1.6E-2</v>
      </c>
      <c r="Q11" s="333"/>
    </row>
    <row r="12" spans="1:17" ht="15.95" customHeight="1">
      <c r="A12" s="200">
        <v>4</v>
      </c>
      <c r="B12" s="251" t="s">
        <v>151</v>
      </c>
      <c r="C12" s="245" t="s">
        <v>467</v>
      </c>
      <c r="D12" s="254" t="s">
        <v>438</v>
      </c>
      <c r="E12" s="240" t="s">
        <v>300</v>
      </c>
      <c r="F12" s="245">
        <v>-1</v>
      </c>
      <c r="G12" s="248">
        <v>4152000</v>
      </c>
      <c r="H12" s="249">
        <v>3963000.06</v>
      </c>
      <c r="I12" s="249">
        <f>G12-H12</f>
        <v>188999.93999999994</v>
      </c>
      <c r="J12" s="249">
        <f>$F12*I12</f>
        <v>-188999.93999999994</v>
      </c>
      <c r="K12" s="753">
        <f>J12/1000000</f>
        <v>-0.18899993999999995</v>
      </c>
      <c r="L12" s="248">
        <v>1339000.06</v>
      </c>
      <c r="M12" s="249">
        <v>1244000</v>
      </c>
      <c r="N12" s="249">
        <f>L12-M12</f>
        <v>95000.060000000056</v>
      </c>
      <c r="O12" s="249">
        <f>$F12*N12</f>
        <v>-95000.060000000056</v>
      </c>
      <c r="P12" s="753">
        <f>O12/1000000</f>
        <v>-9.5000060000000053E-2</v>
      </c>
      <c r="Q12" s="333"/>
    </row>
    <row r="13" spans="1:17" ht="15.95" customHeight="1">
      <c r="A13" s="200"/>
      <c r="B13" s="252" t="s">
        <v>17</v>
      </c>
      <c r="C13" s="245"/>
      <c r="D13" s="255"/>
      <c r="E13" s="255"/>
      <c r="F13" s="245"/>
      <c r="G13" s="248"/>
      <c r="H13" s="249"/>
      <c r="I13" s="249"/>
      <c r="J13" s="249"/>
      <c r="K13" s="753"/>
      <c r="L13" s="248"/>
      <c r="M13" s="249"/>
      <c r="N13" s="249"/>
      <c r="O13" s="249"/>
      <c r="P13" s="753"/>
      <c r="Q13" s="333"/>
    </row>
    <row r="14" spans="1:17" ht="15.95" customHeight="1">
      <c r="A14" s="200">
        <v>5</v>
      </c>
      <c r="B14" s="251" t="s">
        <v>14</v>
      </c>
      <c r="C14" s="245">
        <v>4865012</v>
      </c>
      <c r="D14" s="254" t="s">
        <v>12</v>
      </c>
      <c r="E14" s="240" t="s">
        <v>300</v>
      </c>
      <c r="F14" s="245">
        <v>-1000</v>
      </c>
      <c r="G14" s="248">
        <v>1684</v>
      </c>
      <c r="H14" s="249">
        <v>1325</v>
      </c>
      <c r="I14" s="249">
        <f>G14-H14</f>
        <v>359</v>
      </c>
      <c r="J14" s="249">
        <f>$F14*I14</f>
        <v>-359000</v>
      </c>
      <c r="K14" s="753">
        <f>J14/1000000</f>
        <v>-0.35899999999999999</v>
      </c>
      <c r="L14" s="248">
        <v>999</v>
      </c>
      <c r="M14" s="249">
        <v>894</v>
      </c>
      <c r="N14" s="249">
        <f>L14-M14</f>
        <v>105</v>
      </c>
      <c r="O14" s="249">
        <f>$F14*N14</f>
        <v>-105000</v>
      </c>
      <c r="P14" s="753">
        <f>O14/1000000</f>
        <v>-0.105</v>
      </c>
      <c r="Q14" s="341"/>
    </row>
    <row r="15" spans="1:17" ht="15.95" customHeight="1">
      <c r="A15" s="200">
        <v>6</v>
      </c>
      <c r="B15" s="251" t="s">
        <v>15</v>
      </c>
      <c r="C15" s="245">
        <v>4864896</v>
      </c>
      <c r="D15" s="254" t="s">
        <v>12</v>
      </c>
      <c r="E15" s="240" t="s">
        <v>300</v>
      </c>
      <c r="F15" s="245">
        <v>-2000</v>
      </c>
      <c r="G15" s="248">
        <v>183</v>
      </c>
      <c r="H15" s="249">
        <v>165</v>
      </c>
      <c r="I15" s="249">
        <f>G15-H15</f>
        <v>18</v>
      </c>
      <c r="J15" s="249">
        <f>$F15*I15</f>
        <v>-36000</v>
      </c>
      <c r="K15" s="753">
        <f>J15/1000000</f>
        <v>-3.5999999999999997E-2</v>
      </c>
      <c r="L15" s="248">
        <v>2759</v>
      </c>
      <c r="M15" s="249">
        <v>2749</v>
      </c>
      <c r="N15" s="249">
        <f>L15-M15</f>
        <v>10</v>
      </c>
      <c r="O15" s="249">
        <f>$F15*N15</f>
        <v>-20000</v>
      </c>
      <c r="P15" s="753">
        <f>O15/1000000</f>
        <v>-0.02</v>
      </c>
      <c r="Q15" s="333"/>
    </row>
    <row r="16" spans="1:17" ht="15.95" customHeight="1">
      <c r="A16" s="200"/>
      <c r="B16" s="251"/>
      <c r="C16" s="245"/>
      <c r="D16" s="254"/>
      <c r="E16" s="240"/>
      <c r="F16" s="245"/>
      <c r="G16" s="248"/>
      <c r="H16" s="249"/>
      <c r="I16" s="249"/>
      <c r="J16" s="249"/>
      <c r="K16" s="753"/>
      <c r="L16" s="248"/>
      <c r="M16" s="249"/>
      <c r="N16" s="249"/>
      <c r="O16" s="249"/>
      <c r="P16" s="753"/>
      <c r="Q16" s="333"/>
    </row>
    <row r="17" spans="1:17" ht="16.5" customHeight="1">
      <c r="A17" s="200"/>
      <c r="B17" s="252" t="s">
        <v>20</v>
      </c>
      <c r="C17" s="245"/>
      <c r="D17" s="255"/>
      <c r="E17" s="240"/>
      <c r="F17" s="245"/>
      <c r="G17" s="248"/>
      <c r="H17" s="249"/>
      <c r="I17" s="249"/>
      <c r="J17" s="249"/>
      <c r="K17" s="753"/>
      <c r="L17" s="248"/>
      <c r="M17" s="249"/>
      <c r="N17" s="249"/>
      <c r="O17" s="249"/>
      <c r="P17" s="753"/>
      <c r="Q17" s="333"/>
    </row>
    <row r="18" spans="1:17" ht="19.149999999999999" customHeight="1">
      <c r="A18" s="737">
        <v>7</v>
      </c>
      <c r="B18" s="738" t="s">
        <v>434</v>
      </c>
      <c r="C18" s="350">
        <v>5295159</v>
      </c>
      <c r="D18" s="739" t="s">
        <v>12</v>
      </c>
      <c r="E18" s="740" t="s">
        <v>300</v>
      </c>
      <c r="F18" s="350">
        <v>-1000</v>
      </c>
      <c r="G18" s="741">
        <v>46550</v>
      </c>
      <c r="H18" s="742">
        <v>46125</v>
      </c>
      <c r="I18" s="742">
        <f t="shared" ref="I18:I23" si="0">G18-H18</f>
        <v>425</v>
      </c>
      <c r="J18" s="742">
        <f t="shared" ref="J18:J23" si="1">$F18*I18</f>
        <v>-425000</v>
      </c>
      <c r="K18" s="755">
        <f t="shared" ref="K18:K23" si="2">J18/1000000</f>
        <v>-0.42499999999999999</v>
      </c>
      <c r="L18" s="741">
        <v>991797</v>
      </c>
      <c r="M18" s="742">
        <v>991775</v>
      </c>
      <c r="N18" s="742">
        <f>L18-M18</f>
        <v>22</v>
      </c>
      <c r="O18" s="742">
        <f>$F18*N18</f>
        <v>-22000</v>
      </c>
      <c r="P18" s="755">
        <f>O18/1000000</f>
        <v>-2.1999999999999999E-2</v>
      </c>
      <c r="Q18" s="455" t="s">
        <v>542</v>
      </c>
    </row>
    <row r="19" spans="1:17" ht="19.5" customHeight="1">
      <c r="A19" s="737"/>
      <c r="B19" s="738"/>
      <c r="C19" s="350"/>
      <c r="D19" s="739"/>
      <c r="E19" s="740"/>
      <c r="F19" s="350">
        <v>-1000</v>
      </c>
      <c r="G19" s="741">
        <v>49980</v>
      </c>
      <c r="H19" s="742">
        <v>49788</v>
      </c>
      <c r="I19" s="742">
        <f t="shared" si="0"/>
        <v>192</v>
      </c>
      <c r="J19" s="742">
        <f t="shared" si="1"/>
        <v>-192000</v>
      </c>
      <c r="K19" s="755">
        <f t="shared" si="2"/>
        <v>-0.192</v>
      </c>
      <c r="L19" s="741"/>
      <c r="M19" s="742"/>
      <c r="N19" s="742"/>
      <c r="O19" s="742"/>
      <c r="P19" s="755"/>
      <c r="Q19" s="951"/>
    </row>
    <row r="20" spans="1:17" ht="22.5" customHeight="1">
      <c r="A20" s="737"/>
      <c r="B20" s="738"/>
      <c r="C20" s="350"/>
      <c r="D20" s="739"/>
      <c r="E20" s="740"/>
      <c r="F20" s="350">
        <v>-1000</v>
      </c>
      <c r="G20" s="741">
        <v>51913</v>
      </c>
      <c r="H20" s="742">
        <v>51313</v>
      </c>
      <c r="I20" s="742">
        <f t="shared" si="0"/>
        <v>600</v>
      </c>
      <c r="J20" s="742">
        <f t="shared" si="1"/>
        <v>-600000</v>
      </c>
      <c r="K20" s="755">
        <f t="shared" si="2"/>
        <v>-0.6</v>
      </c>
      <c r="L20" s="741"/>
      <c r="M20" s="742"/>
      <c r="N20" s="742"/>
      <c r="O20" s="742"/>
      <c r="P20" s="755"/>
      <c r="Q20" s="951"/>
    </row>
    <row r="21" spans="1:17" ht="13.5" customHeight="1">
      <c r="A21" s="200">
        <v>8</v>
      </c>
      <c r="B21" s="251" t="s">
        <v>15</v>
      </c>
      <c r="C21" s="245">
        <v>4865016</v>
      </c>
      <c r="D21" s="254" t="s">
        <v>12</v>
      </c>
      <c r="E21" s="240" t="s">
        <v>300</v>
      </c>
      <c r="F21" s="245">
        <v>-1000</v>
      </c>
      <c r="G21" s="248">
        <v>4797</v>
      </c>
      <c r="H21" s="249">
        <v>3580</v>
      </c>
      <c r="I21" s="249">
        <f t="shared" si="0"/>
        <v>1217</v>
      </c>
      <c r="J21" s="249">
        <f t="shared" si="1"/>
        <v>-1217000</v>
      </c>
      <c r="K21" s="753">
        <f t="shared" si="2"/>
        <v>-1.2170000000000001</v>
      </c>
      <c r="L21" s="248">
        <v>999886</v>
      </c>
      <c r="M21" s="249">
        <v>999877</v>
      </c>
      <c r="N21" s="249">
        <f>L21-M21</f>
        <v>9</v>
      </c>
      <c r="O21" s="249">
        <f>$F21*N21</f>
        <v>-9000</v>
      </c>
      <c r="P21" s="753">
        <f>O21/1000000</f>
        <v>-8.9999999999999993E-3</v>
      </c>
      <c r="Q21" s="341"/>
    </row>
    <row r="22" spans="1:17" ht="14.25" customHeight="1">
      <c r="A22" s="200">
        <v>9</v>
      </c>
      <c r="B22" s="251" t="s">
        <v>21</v>
      </c>
      <c r="C22" s="245">
        <v>4864997</v>
      </c>
      <c r="D22" s="254" t="s">
        <v>12</v>
      </c>
      <c r="E22" s="240" t="s">
        <v>300</v>
      </c>
      <c r="F22" s="245">
        <v>-1000</v>
      </c>
      <c r="G22" s="248">
        <v>42460</v>
      </c>
      <c r="H22" s="249">
        <v>40272</v>
      </c>
      <c r="I22" s="249">
        <f t="shared" si="0"/>
        <v>2188</v>
      </c>
      <c r="J22" s="249">
        <f t="shared" si="1"/>
        <v>-2188000</v>
      </c>
      <c r="K22" s="753">
        <f t="shared" si="2"/>
        <v>-2.1880000000000002</v>
      </c>
      <c r="L22" s="248">
        <v>996954</v>
      </c>
      <c r="M22" s="249">
        <v>996886</v>
      </c>
      <c r="N22" s="249">
        <f>L22-M22</f>
        <v>68</v>
      </c>
      <c r="O22" s="249">
        <f>$F22*N22</f>
        <v>-68000</v>
      </c>
      <c r="P22" s="753">
        <f>O22/1000000</f>
        <v>-6.8000000000000005E-2</v>
      </c>
      <c r="Q22" s="340"/>
    </row>
    <row r="23" spans="1:17" ht="13.5" customHeight="1">
      <c r="A23" s="200">
        <v>10</v>
      </c>
      <c r="B23" s="251" t="s">
        <v>22</v>
      </c>
      <c r="C23" s="245">
        <v>5295171</v>
      </c>
      <c r="D23" s="254" t="s">
        <v>12</v>
      </c>
      <c r="E23" s="240" t="s">
        <v>300</v>
      </c>
      <c r="F23" s="245">
        <v>-500</v>
      </c>
      <c r="G23" s="248">
        <v>97678</v>
      </c>
      <c r="H23" s="249">
        <v>94315</v>
      </c>
      <c r="I23" s="249">
        <f t="shared" si="0"/>
        <v>3363</v>
      </c>
      <c r="J23" s="249">
        <f t="shared" si="1"/>
        <v>-1681500</v>
      </c>
      <c r="K23" s="753">
        <f t="shared" si="2"/>
        <v>-1.6815</v>
      </c>
      <c r="L23" s="248">
        <v>429779</v>
      </c>
      <c r="M23" s="249">
        <v>429609</v>
      </c>
      <c r="N23" s="249">
        <f>L23-M23</f>
        <v>170</v>
      </c>
      <c r="O23" s="249">
        <f>$F23*N23</f>
        <v>-85000</v>
      </c>
      <c r="P23" s="753">
        <f>O23/1000000</f>
        <v>-8.5000000000000006E-2</v>
      </c>
      <c r="Q23" s="341" t="s">
        <v>520</v>
      </c>
    </row>
    <row r="24" spans="1:17" ht="15.95" customHeight="1">
      <c r="A24" s="200"/>
      <c r="B24" s="252" t="s">
        <v>23</v>
      </c>
      <c r="C24" s="245"/>
      <c r="D24" s="255"/>
      <c r="E24" s="240"/>
      <c r="F24" s="245"/>
      <c r="G24" s="248"/>
      <c r="H24" s="249"/>
      <c r="I24" s="249"/>
      <c r="J24" s="249"/>
      <c r="K24" s="753"/>
      <c r="L24" s="248"/>
      <c r="M24" s="249"/>
      <c r="N24" s="249"/>
      <c r="O24" s="249"/>
      <c r="P24" s="753"/>
      <c r="Q24" s="333"/>
    </row>
    <row r="25" spans="1:17" ht="15.95" customHeight="1">
      <c r="A25" s="200">
        <v>11</v>
      </c>
      <c r="B25" s="251" t="s">
        <v>14</v>
      </c>
      <c r="C25" s="245">
        <v>4864930</v>
      </c>
      <c r="D25" s="254" t="s">
        <v>12</v>
      </c>
      <c r="E25" s="240" t="s">
        <v>300</v>
      </c>
      <c r="F25" s="245">
        <v>-1000</v>
      </c>
      <c r="G25" s="248">
        <v>19141</v>
      </c>
      <c r="H25" s="249">
        <v>18193</v>
      </c>
      <c r="I25" s="249">
        <f t="shared" ref="I25:I30" si="3">G25-H25</f>
        <v>948</v>
      </c>
      <c r="J25" s="249">
        <f t="shared" ref="J25:J30" si="4">$F25*I25</f>
        <v>-948000</v>
      </c>
      <c r="K25" s="753">
        <f t="shared" ref="K25:K30" si="5">J25/1000000</f>
        <v>-0.94799999999999995</v>
      </c>
      <c r="L25" s="248">
        <v>1703</v>
      </c>
      <c r="M25" s="249">
        <v>1693</v>
      </c>
      <c r="N25" s="249">
        <f t="shared" ref="N25:N30" si="6">L25-M25</f>
        <v>10</v>
      </c>
      <c r="O25" s="249">
        <f t="shared" ref="O25:O30" si="7">$F25*N25</f>
        <v>-10000</v>
      </c>
      <c r="P25" s="753">
        <f t="shared" ref="P25:P30" si="8">O25/1000000</f>
        <v>-0.01</v>
      </c>
      <c r="Q25" s="341"/>
    </row>
    <row r="26" spans="1:17" ht="15.95" customHeight="1">
      <c r="A26" s="200">
        <v>12</v>
      </c>
      <c r="B26" s="251" t="s">
        <v>24</v>
      </c>
      <c r="C26" s="245">
        <v>4864917</v>
      </c>
      <c r="D26" s="254" t="s">
        <v>12</v>
      </c>
      <c r="E26" s="240" t="s">
        <v>300</v>
      </c>
      <c r="F26" s="245">
        <v>-1000</v>
      </c>
      <c r="G26" s="248">
        <v>41439</v>
      </c>
      <c r="H26" s="249">
        <v>40598</v>
      </c>
      <c r="I26" s="249">
        <f>G26-H26</f>
        <v>841</v>
      </c>
      <c r="J26" s="249">
        <f>$F26*I26</f>
        <v>-841000</v>
      </c>
      <c r="K26" s="753">
        <f>J26/1000000</f>
        <v>-0.84099999999999997</v>
      </c>
      <c r="L26" s="248">
        <v>10104</v>
      </c>
      <c r="M26" s="249">
        <v>8720</v>
      </c>
      <c r="N26" s="249">
        <f>L26-M26</f>
        <v>1384</v>
      </c>
      <c r="O26" s="249">
        <f>$F26*N26</f>
        <v>-1384000</v>
      </c>
      <c r="P26" s="753">
        <f>O26/1000000</f>
        <v>-1.3839999999999999</v>
      </c>
      <c r="Q26" s="341"/>
    </row>
    <row r="27" spans="1:17" ht="16.5">
      <c r="A27" s="200">
        <v>13</v>
      </c>
      <c r="B27" s="251" t="s">
        <v>21</v>
      </c>
      <c r="C27" s="245">
        <v>4864922</v>
      </c>
      <c r="D27" s="254" t="s">
        <v>12</v>
      </c>
      <c r="E27" s="240" t="s">
        <v>300</v>
      </c>
      <c r="F27" s="245">
        <v>-1000</v>
      </c>
      <c r="G27" s="248">
        <v>67374</v>
      </c>
      <c r="H27" s="249">
        <v>66449</v>
      </c>
      <c r="I27" s="249">
        <f t="shared" si="3"/>
        <v>925</v>
      </c>
      <c r="J27" s="249">
        <f t="shared" si="4"/>
        <v>-925000</v>
      </c>
      <c r="K27" s="753">
        <f t="shared" si="5"/>
        <v>-0.92500000000000004</v>
      </c>
      <c r="L27" s="248">
        <v>996803</v>
      </c>
      <c r="M27" s="249">
        <v>996802</v>
      </c>
      <c r="N27" s="249">
        <f t="shared" si="6"/>
        <v>1</v>
      </c>
      <c r="O27" s="249">
        <f t="shared" si="7"/>
        <v>-1000</v>
      </c>
      <c r="P27" s="753">
        <f t="shared" si="8"/>
        <v>-1E-3</v>
      </c>
      <c r="Q27" s="340"/>
    </row>
    <row r="28" spans="1:17" ht="16.5">
      <c r="A28" s="200">
        <v>14</v>
      </c>
      <c r="B28" s="251" t="s">
        <v>22</v>
      </c>
      <c r="C28" s="245">
        <v>40001535</v>
      </c>
      <c r="D28" s="254" t="s">
        <v>12</v>
      </c>
      <c r="E28" s="240" t="s">
        <v>300</v>
      </c>
      <c r="F28" s="245">
        <v>-1</v>
      </c>
      <c r="G28" s="248">
        <v>30877</v>
      </c>
      <c r="H28" s="249">
        <v>30877</v>
      </c>
      <c r="I28" s="249">
        <f t="shared" si="3"/>
        <v>0</v>
      </c>
      <c r="J28" s="249">
        <f t="shared" si="4"/>
        <v>0</v>
      </c>
      <c r="K28" s="753">
        <f>J28/1000</f>
        <v>0</v>
      </c>
      <c r="L28" s="248">
        <v>99999712</v>
      </c>
      <c r="M28" s="249">
        <v>99999712</v>
      </c>
      <c r="N28" s="249">
        <f t="shared" si="6"/>
        <v>0</v>
      </c>
      <c r="O28" s="249">
        <f t="shared" si="7"/>
        <v>0</v>
      </c>
      <c r="P28" s="753">
        <f>O28/1000</f>
        <v>0</v>
      </c>
      <c r="Q28" s="340"/>
    </row>
    <row r="29" spans="1:17" ht="18.75" customHeight="1">
      <c r="A29" s="200">
        <v>15</v>
      </c>
      <c r="B29" s="251" t="s">
        <v>419</v>
      </c>
      <c r="C29" s="245">
        <v>4902494</v>
      </c>
      <c r="D29" s="254" t="s">
        <v>12</v>
      </c>
      <c r="E29" s="240" t="s">
        <v>300</v>
      </c>
      <c r="F29" s="245">
        <v>1000</v>
      </c>
      <c r="G29" s="248">
        <v>636460</v>
      </c>
      <c r="H29" s="249">
        <v>636460</v>
      </c>
      <c r="I29" s="249">
        <f t="shared" si="3"/>
        <v>0</v>
      </c>
      <c r="J29" s="249">
        <f t="shared" si="4"/>
        <v>0</v>
      </c>
      <c r="K29" s="753">
        <f t="shared" si="5"/>
        <v>0</v>
      </c>
      <c r="L29" s="248">
        <v>999724</v>
      </c>
      <c r="M29" s="249">
        <v>999724</v>
      </c>
      <c r="N29" s="249">
        <f t="shared" si="6"/>
        <v>0</v>
      </c>
      <c r="O29" s="249">
        <f t="shared" si="7"/>
        <v>0</v>
      </c>
      <c r="P29" s="753">
        <f t="shared" si="8"/>
        <v>0</v>
      </c>
      <c r="Q29" s="341" t="s">
        <v>529</v>
      </c>
    </row>
    <row r="30" spans="1:17" ht="18.75" customHeight="1">
      <c r="A30" s="200">
        <v>16</v>
      </c>
      <c r="B30" s="251" t="s">
        <v>418</v>
      </c>
      <c r="C30" s="245">
        <v>4902484</v>
      </c>
      <c r="D30" s="254" t="s">
        <v>12</v>
      </c>
      <c r="E30" s="240" t="s">
        <v>300</v>
      </c>
      <c r="F30" s="245">
        <v>500</v>
      </c>
      <c r="G30" s="248">
        <v>608206</v>
      </c>
      <c r="H30" s="249">
        <v>619438</v>
      </c>
      <c r="I30" s="249">
        <f t="shared" si="3"/>
        <v>-11232</v>
      </c>
      <c r="J30" s="249">
        <f t="shared" si="4"/>
        <v>-5616000</v>
      </c>
      <c r="K30" s="753">
        <f t="shared" si="5"/>
        <v>-5.6159999999999997</v>
      </c>
      <c r="L30" s="248">
        <v>999935</v>
      </c>
      <c r="M30" s="249">
        <v>999935</v>
      </c>
      <c r="N30" s="249">
        <f t="shared" si="6"/>
        <v>0</v>
      </c>
      <c r="O30" s="249">
        <f t="shared" si="7"/>
        <v>0</v>
      </c>
      <c r="P30" s="753">
        <f t="shared" si="8"/>
        <v>0</v>
      </c>
      <c r="Q30" s="333"/>
    </row>
    <row r="31" spans="1:17" ht="18.75" customHeight="1">
      <c r="A31" s="200"/>
      <c r="B31" s="252" t="s">
        <v>385</v>
      </c>
      <c r="C31" s="245"/>
      <c r="D31" s="254"/>
      <c r="E31" s="240"/>
      <c r="F31" s="245"/>
      <c r="G31" s="248"/>
      <c r="H31" s="249"/>
      <c r="I31" s="249"/>
      <c r="J31" s="249"/>
      <c r="K31" s="753"/>
      <c r="L31" s="248"/>
      <c r="M31" s="249"/>
      <c r="N31" s="249"/>
      <c r="O31" s="249"/>
      <c r="P31" s="753"/>
      <c r="Q31" s="333"/>
    </row>
    <row r="32" spans="1:17" ht="15.75" customHeight="1">
      <c r="A32" s="200">
        <v>17</v>
      </c>
      <c r="B32" s="251" t="s">
        <v>14</v>
      </c>
      <c r="C32" s="245">
        <v>4864963</v>
      </c>
      <c r="D32" s="254" t="s">
        <v>12</v>
      </c>
      <c r="E32" s="240" t="s">
        <v>300</v>
      </c>
      <c r="F32" s="245">
        <v>-1000</v>
      </c>
      <c r="G32" s="248">
        <v>18679</v>
      </c>
      <c r="H32" s="249">
        <v>17678</v>
      </c>
      <c r="I32" s="249">
        <f>G32-H32</f>
        <v>1001</v>
      </c>
      <c r="J32" s="249">
        <f>$F32*I32</f>
        <v>-1001000</v>
      </c>
      <c r="K32" s="753">
        <f>J32/1000000</f>
        <v>-1.0009999999999999</v>
      </c>
      <c r="L32" s="248">
        <v>6627</v>
      </c>
      <c r="M32" s="249">
        <v>6602</v>
      </c>
      <c r="N32" s="249">
        <f>L32-M32</f>
        <v>25</v>
      </c>
      <c r="O32" s="249">
        <f>$F32*N32</f>
        <v>-25000</v>
      </c>
      <c r="P32" s="753">
        <f>O32/1000000</f>
        <v>-2.5000000000000001E-2</v>
      </c>
      <c r="Q32" s="333"/>
    </row>
    <row r="33" spans="1:20" ht="15.95" customHeight="1">
      <c r="A33" s="200">
        <v>18</v>
      </c>
      <c r="B33" s="251" t="s">
        <v>15</v>
      </c>
      <c r="C33" s="245">
        <v>4865043</v>
      </c>
      <c r="D33" s="254" t="s">
        <v>12</v>
      </c>
      <c r="E33" s="240" t="s">
        <v>300</v>
      </c>
      <c r="F33" s="245">
        <v>-1000</v>
      </c>
      <c r="G33" s="248">
        <v>1404</v>
      </c>
      <c r="H33" s="249">
        <v>907</v>
      </c>
      <c r="I33" s="249">
        <f>G33-H33</f>
        <v>497</v>
      </c>
      <c r="J33" s="249">
        <f>$F33*I33</f>
        <v>-497000</v>
      </c>
      <c r="K33" s="753">
        <f>J33/1000000</f>
        <v>-0.497</v>
      </c>
      <c r="L33" s="248">
        <v>18530</v>
      </c>
      <c r="M33" s="249">
        <v>18400</v>
      </c>
      <c r="N33" s="249">
        <f>L33-M33</f>
        <v>130</v>
      </c>
      <c r="O33" s="249">
        <f>$F33*N33</f>
        <v>-130000</v>
      </c>
      <c r="P33" s="753">
        <f>O33/1000000</f>
        <v>-0.13</v>
      </c>
      <c r="Q33" s="333"/>
    </row>
    <row r="34" spans="1:20" ht="15.95" customHeight="1">
      <c r="A34" s="200">
        <v>19</v>
      </c>
      <c r="B34" s="251" t="s">
        <v>16</v>
      </c>
      <c r="C34" s="245">
        <v>4865052</v>
      </c>
      <c r="D34" s="254" t="s">
        <v>12</v>
      </c>
      <c r="E34" s="240" t="s">
        <v>300</v>
      </c>
      <c r="F34" s="245">
        <v>-1000</v>
      </c>
      <c r="G34" s="248">
        <v>66872</v>
      </c>
      <c r="H34" s="249">
        <v>65657</v>
      </c>
      <c r="I34" s="249">
        <f>G34-H34</f>
        <v>1215</v>
      </c>
      <c r="J34" s="249">
        <f>$F34*I34</f>
        <v>-1215000</v>
      </c>
      <c r="K34" s="753">
        <f>J34/1000000</f>
        <v>-1.2150000000000001</v>
      </c>
      <c r="L34" s="248">
        <v>4886</v>
      </c>
      <c r="M34" s="249">
        <v>4859</v>
      </c>
      <c r="N34" s="249">
        <f>L34-M34</f>
        <v>27</v>
      </c>
      <c r="O34" s="249">
        <f>$F34*N34</f>
        <v>-27000</v>
      </c>
      <c r="P34" s="753">
        <f>O34/1000000</f>
        <v>-2.7E-2</v>
      </c>
      <c r="Q34" s="333"/>
    </row>
    <row r="35" spans="1:20" ht="15.95" customHeight="1">
      <c r="A35" s="200"/>
      <c r="B35" s="252" t="s">
        <v>25</v>
      </c>
      <c r="C35" s="245"/>
      <c r="D35" s="255"/>
      <c r="E35" s="240"/>
      <c r="F35" s="245"/>
      <c r="G35" s="248"/>
      <c r="H35" s="249"/>
      <c r="I35" s="249"/>
      <c r="J35" s="249"/>
      <c r="K35" s="753"/>
      <c r="L35" s="248"/>
      <c r="M35" s="249"/>
      <c r="N35" s="249"/>
      <c r="O35" s="249"/>
      <c r="P35" s="753"/>
      <c r="Q35" s="333"/>
    </row>
    <row r="36" spans="1:20" ht="15.95" customHeight="1">
      <c r="A36" s="200">
        <v>20</v>
      </c>
      <c r="B36" s="251" t="s">
        <v>381</v>
      </c>
      <c r="C36" s="245">
        <v>4865057</v>
      </c>
      <c r="D36" s="254" t="s">
        <v>12</v>
      </c>
      <c r="E36" s="240" t="s">
        <v>300</v>
      </c>
      <c r="F36" s="245">
        <v>300</v>
      </c>
      <c r="G36" s="248">
        <v>999041</v>
      </c>
      <c r="H36" s="249">
        <v>999104</v>
      </c>
      <c r="I36" s="249">
        <f t="shared" ref="I36:I42" si="9">G36-H36</f>
        <v>-63</v>
      </c>
      <c r="J36" s="249">
        <f t="shared" ref="J36:J42" si="10">$F36*I36</f>
        <v>-18900</v>
      </c>
      <c r="K36" s="753">
        <f t="shared" ref="K36:K42" si="11">J36/1000000</f>
        <v>-1.89E-2</v>
      </c>
      <c r="L36" s="248">
        <v>996727</v>
      </c>
      <c r="M36" s="249">
        <v>996897</v>
      </c>
      <c r="N36" s="249">
        <f t="shared" ref="N36:N42" si="12">L36-M36</f>
        <v>-170</v>
      </c>
      <c r="O36" s="249">
        <f t="shared" ref="O36:O42" si="13">$F36*N36</f>
        <v>-51000</v>
      </c>
      <c r="P36" s="753">
        <f t="shared" ref="P36:P42" si="14">O36/1000000</f>
        <v>-5.0999999999999997E-2</v>
      </c>
      <c r="Q36" s="354"/>
    </row>
    <row r="37" spans="1:20" ht="15.95" customHeight="1">
      <c r="A37" s="200">
        <v>21</v>
      </c>
      <c r="B37" s="251" t="s">
        <v>26</v>
      </c>
      <c r="C37" s="245">
        <v>4865182</v>
      </c>
      <c r="D37" s="254" t="s">
        <v>12</v>
      </c>
      <c r="E37" s="240" t="s">
        <v>300</v>
      </c>
      <c r="F37" s="245">
        <v>4000</v>
      </c>
      <c r="G37" s="248">
        <v>999522</v>
      </c>
      <c r="H37" s="249">
        <v>999532</v>
      </c>
      <c r="I37" s="249">
        <f t="shared" si="9"/>
        <v>-10</v>
      </c>
      <c r="J37" s="249">
        <f t="shared" si="10"/>
        <v>-40000</v>
      </c>
      <c r="K37" s="753">
        <f t="shared" si="11"/>
        <v>-0.04</v>
      </c>
      <c r="L37" s="248">
        <v>999409</v>
      </c>
      <c r="M37" s="249">
        <v>999415</v>
      </c>
      <c r="N37" s="249">
        <f t="shared" si="12"/>
        <v>-6</v>
      </c>
      <c r="O37" s="249">
        <f t="shared" si="13"/>
        <v>-24000</v>
      </c>
      <c r="P37" s="753">
        <f t="shared" si="14"/>
        <v>-2.4E-2</v>
      </c>
      <c r="Q37" s="333"/>
    </row>
    <row r="38" spans="1:20" ht="15.95" customHeight="1">
      <c r="A38" s="200">
        <v>22</v>
      </c>
      <c r="B38" s="251" t="s">
        <v>27</v>
      </c>
      <c r="C38" s="245">
        <v>4864880</v>
      </c>
      <c r="D38" s="254" t="s">
        <v>12</v>
      </c>
      <c r="E38" s="240" t="s">
        <v>300</v>
      </c>
      <c r="F38" s="245">
        <v>500</v>
      </c>
      <c r="G38" s="248">
        <v>1923</v>
      </c>
      <c r="H38" s="249">
        <v>1933</v>
      </c>
      <c r="I38" s="249">
        <f t="shared" si="9"/>
        <v>-10</v>
      </c>
      <c r="J38" s="249">
        <f t="shared" si="10"/>
        <v>-5000</v>
      </c>
      <c r="K38" s="753">
        <f t="shared" si="11"/>
        <v>-5.0000000000000001E-3</v>
      </c>
      <c r="L38" s="248">
        <v>19472</v>
      </c>
      <c r="M38" s="249">
        <v>19436</v>
      </c>
      <c r="N38" s="249">
        <f t="shared" si="12"/>
        <v>36</v>
      </c>
      <c r="O38" s="249">
        <f t="shared" si="13"/>
        <v>18000</v>
      </c>
      <c r="P38" s="753">
        <f t="shared" si="14"/>
        <v>1.7999999999999999E-2</v>
      </c>
      <c r="Q38" s="333"/>
    </row>
    <row r="39" spans="1:20" ht="15.95" customHeight="1">
      <c r="A39" s="200">
        <v>23</v>
      </c>
      <c r="B39" s="251" t="s">
        <v>28</v>
      </c>
      <c r="C39" s="245">
        <v>4864860</v>
      </c>
      <c r="D39" s="254" t="s">
        <v>12</v>
      </c>
      <c r="E39" s="240" t="s">
        <v>300</v>
      </c>
      <c r="F39" s="245">
        <v>500</v>
      </c>
      <c r="G39" s="248">
        <v>11540</v>
      </c>
      <c r="H39" s="249">
        <v>11495</v>
      </c>
      <c r="I39" s="249">
        <f>G39-H39</f>
        <v>45</v>
      </c>
      <c r="J39" s="249">
        <f>$F39*I39</f>
        <v>22500</v>
      </c>
      <c r="K39" s="753">
        <f>J39/1000000</f>
        <v>2.2499999999999999E-2</v>
      </c>
      <c r="L39" s="248">
        <v>33777</v>
      </c>
      <c r="M39" s="249">
        <v>33725</v>
      </c>
      <c r="N39" s="249">
        <f>L39-M39</f>
        <v>52</v>
      </c>
      <c r="O39" s="249">
        <f>$F39*N39</f>
        <v>26000</v>
      </c>
      <c r="P39" s="753">
        <f>O39/1000000</f>
        <v>2.5999999999999999E-2</v>
      </c>
      <c r="Q39" s="333"/>
    </row>
    <row r="40" spans="1:20" ht="15.95" customHeight="1">
      <c r="A40" s="200">
        <v>24</v>
      </c>
      <c r="B40" s="251" t="s">
        <v>29</v>
      </c>
      <c r="C40" s="245">
        <v>4902486</v>
      </c>
      <c r="D40" s="254" t="s">
        <v>12</v>
      </c>
      <c r="E40" s="240" t="s">
        <v>300</v>
      </c>
      <c r="F40" s="245">
        <v>150</v>
      </c>
      <c r="G40" s="248">
        <v>995131</v>
      </c>
      <c r="H40" s="249">
        <v>995450</v>
      </c>
      <c r="I40" s="249">
        <f t="shared" si="9"/>
        <v>-319</v>
      </c>
      <c r="J40" s="249">
        <f t="shared" si="10"/>
        <v>-47850</v>
      </c>
      <c r="K40" s="753">
        <f t="shared" si="11"/>
        <v>-4.7849999999999997E-2</v>
      </c>
      <c r="L40" s="248">
        <v>997731</v>
      </c>
      <c r="M40" s="249">
        <v>998479</v>
      </c>
      <c r="N40" s="249">
        <f t="shared" si="12"/>
        <v>-748</v>
      </c>
      <c r="O40" s="249">
        <f t="shared" si="13"/>
        <v>-112200</v>
      </c>
      <c r="P40" s="753">
        <f t="shared" si="14"/>
        <v>-0.11219999999999999</v>
      </c>
      <c r="Q40" s="341"/>
    </row>
    <row r="41" spans="1:20" ht="24" customHeight="1">
      <c r="A41" s="200">
        <v>25</v>
      </c>
      <c r="B41" s="251" t="s">
        <v>324</v>
      </c>
      <c r="C41" s="245">
        <v>4865117</v>
      </c>
      <c r="D41" s="254" t="s">
        <v>12</v>
      </c>
      <c r="E41" s="240" t="s">
        <v>300</v>
      </c>
      <c r="F41" s="610">
        <v>-1333.3330000000001</v>
      </c>
      <c r="G41" s="248">
        <v>43</v>
      </c>
      <c r="H41" s="249">
        <v>13</v>
      </c>
      <c r="I41" s="249">
        <f t="shared" si="9"/>
        <v>30</v>
      </c>
      <c r="J41" s="249">
        <f t="shared" si="10"/>
        <v>-39999.990000000005</v>
      </c>
      <c r="K41" s="753">
        <f t="shared" si="11"/>
        <v>-3.9999990000000006E-2</v>
      </c>
      <c r="L41" s="248">
        <v>988907</v>
      </c>
      <c r="M41" s="249">
        <v>988859</v>
      </c>
      <c r="N41" s="249">
        <f t="shared" si="12"/>
        <v>48</v>
      </c>
      <c r="O41" s="249">
        <f t="shared" si="13"/>
        <v>-63999.984000000004</v>
      </c>
      <c r="P41" s="753">
        <f t="shared" si="14"/>
        <v>-6.399998400000001E-2</v>
      </c>
      <c r="Q41" s="502"/>
      <c r="T41" s="610"/>
    </row>
    <row r="42" spans="1:20" ht="15.75" customHeight="1">
      <c r="A42" s="200">
        <v>26</v>
      </c>
      <c r="B42" s="251" t="s">
        <v>364</v>
      </c>
      <c r="C42" s="245">
        <v>4864846</v>
      </c>
      <c r="D42" s="254" t="s">
        <v>12</v>
      </c>
      <c r="E42" s="240" t="s">
        <v>300</v>
      </c>
      <c r="F42" s="245">
        <v>1000</v>
      </c>
      <c r="G42" s="248">
        <v>999680</v>
      </c>
      <c r="H42" s="249">
        <v>999682</v>
      </c>
      <c r="I42" s="249">
        <f t="shared" si="9"/>
        <v>-2</v>
      </c>
      <c r="J42" s="249">
        <f t="shared" si="10"/>
        <v>-2000</v>
      </c>
      <c r="K42" s="753">
        <f t="shared" si="11"/>
        <v>-2E-3</v>
      </c>
      <c r="L42" s="248">
        <v>998365</v>
      </c>
      <c r="M42" s="249">
        <v>998649</v>
      </c>
      <c r="N42" s="249">
        <f t="shared" si="12"/>
        <v>-284</v>
      </c>
      <c r="O42" s="249">
        <f t="shared" si="13"/>
        <v>-284000</v>
      </c>
      <c r="P42" s="753">
        <f t="shared" si="14"/>
        <v>-0.28399999999999997</v>
      </c>
      <c r="Q42" s="340"/>
    </row>
    <row r="43" spans="1:20" ht="15.95" customHeight="1">
      <c r="A43" s="200"/>
      <c r="B43" s="253" t="s">
        <v>30</v>
      </c>
      <c r="C43" s="245"/>
      <c r="D43" s="254"/>
      <c r="E43" s="240"/>
      <c r="F43" s="245"/>
      <c r="G43" s="248"/>
      <c r="H43" s="249"/>
      <c r="I43" s="249"/>
      <c r="J43" s="249"/>
      <c r="K43" s="753"/>
      <c r="L43" s="248"/>
      <c r="M43" s="249"/>
      <c r="N43" s="249"/>
      <c r="O43" s="249"/>
      <c r="P43" s="753"/>
      <c r="Q43" s="333"/>
    </row>
    <row r="44" spans="1:20" ht="13.5" customHeight="1">
      <c r="A44" s="200">
        <v>27</v>
      </c>
      <c r="B44" s="251" t="s">
        <v>498</v>
      </c>
      <c r="C44" s="245">
        <v>5128479</v>
      </c>
      <c r="D44" s="254" t="s">
        <v>12</v>
      </c>
      <c r="E44" s="240" t="s">
        <v>300</v>
      </c>
      <c r="F44" s="245">
        <v>1000</v>
      </c>
      <c r="G44" s="248">
        <v>988999</v>
      </c>
      <c r="H44" s="249">
        <v>991112</v>
      </c>
      <c r="I44" s="249">
        <f>G44-H44</f>
        <v>-2113</v>
      </c>
      <c r="J44" s="249">
        <f>$F44*I44</f>
        <v>-2113000</v>
      </c>
      <c r="K44" s="753">
        <f>J44/1000000</f>
        <v>-2.113</v>
      </c>
      <c r="L44" s="248">
        <v>999946</v>
      </c>
      <c r="M44" s="249">
        <v>999946</v>
      </c>
      <c r="N44" s="249">
        <f>L44-M44</f>
        <v>0</v>
      </c>
      <c r="O44" s="249">
        <f>$F44*N44</f>
        <v>0</v>
      </c>
      <c r="P44" s="753">
        <f>O44/1000000</f>
        <v>0</v>
      </c>
      <c r="Q44" s="340"/>
    </row>
    <row r="45" spans="1:20" ht="13.5" customHeight="1">
      <c r="A45" s="200">
        <v>28</v>
      </c>
      <c r="B45" s="251" t="s">
        <v>499</v>
      </c>
      <c r="C45" s="245">
        <v>4902482</v>
      </c>
      <c r="D45" s="254" t="s">
        <v>12</v>
      </c>
      <c r="E45" s="240" t="s">
        <v>300</v>
      </c>
      <c r="F45" s="245">
        <v>500</v>
      </c>
      <c r="G45" s="248">
        <v>862742</v>
      </c>
      <c r="H45" s="249">
        <v>865838</v>
      </c>
      <c r="I45" s="249">
        <f>G45-H45</f>
        <v>-3096</v>
      </c>
      <c r="J45" s="249">
        <f>$F45*I45</f>
        <v>-1548000</v>
      </c>
      <c r="K45" s="753">
        <f>J45/1000000</f>
        <v>-1.548</v>
      </c>
      <c r="L45" s="248">
        <v>998934</v>
      </c>
      <c r="M45" s="249">
        <v>998934</v>
      </c>
      <c r="N45" s="249">
        <f>L45-M45</f>
        <v>0</v>
      </c>
      <c r="O45" s="249">
        <f>$F45*N45</f>
        <v>0</v>
      </c>
      <c r="P45" s="753">
        <f>O45/1000000</f>
        <v>0</v>
      </c>
      <c r="Q45" s="340"/>
    </row>
    <row r="46" spans="1:20" ht="13.5" customHeight="1">
      <c r="A46" s="200">
        <v>29</v>
      </c>
      <c r="B46" s="251" t="s">
        <v>31</v>
      </c>
      <c r="C46" s="245">
        <v>4864861</v>
      </c>
      <c r="D46" s="254" t="s">
        <v>12</v>
      </c>
      <c r="E46" s="240" t="s">
        <v>300</v>
      </c>
      <c r="F46" s="245">
        <v>1000</v>
      </c>
      <c r="G46" s="248">
        <v>999830</v>
      </c>
      <c r="H46" s="249">
        <v>999956</v>
      </c>
      <c r="I46" s="201">
        <f>G46-H46</f>
        <v>-126</v>
      </c>
      <c r="J46" s="201">
        <f>$F46*I46</f>
        <v>-126000</v>
      </c>
      <c r="K46" s="754">
        <f>J46/1000000</f>
        <v>-0.126</v>
      </c>
      <c r="L46" s="248">
        <v>999999</v>
      </c>
      <c r="M46" s="249">
        <v>999999</v>
      </c>
      <c r="N46" s="201">
        <f>L46-M46</f>
        <v>0</v>
      </c>
      <c r="O46" s="201">
        <f>$F46*N46</f>
        <v>0</v>
      </c>
      <c r="P46" s="754">
        <f>O46/1000000</f>
        <v>0</v>
      </c>
      <c r="Q46" s="354"/>
    </row>
    <row r="47" spans="1:20" ht="13.5" customHeight="1">
      <c r="A47" s="200">
        <v>30</v>
      </c>
      <c r="B47" s="251" t="s">
        <v>32</v>
      </c>
      <c r="C47" s="245">
        <v>4865184</v>
      </c>
      <c r="D47" s="254" t="s">
        <v>12</v>
      </c>
      <c r="E47" s="240" t="s">
        <v>300</v>
      </c>
      <c r="F47" s="245">
        <v>2000</v>
      </c>
      <c r="G47" s="248">
        <v>69</v>
      </c>
      <c r="H47" s="249">
        <v>65</v>
      </c>
      <c r="I47" s="249">
        <f>G47-H47</f>
        <v>4</v>
      </c>
      <c r="J47" s="249">
        <f>$F47*I47</f>
        <v>8000</v>
      </c>
      <c r="K47" s="753">
        <f>J47/1000000</f>
        <v>8.0000000000000002E-3</v>
      </c>
      <c r="L47" s="248">
        <v>113</v>
      </c>
      <c r="M47" s="249">
        <v>110</v>
      </c>
      <c r="N47" s="249">
        <f>L47-M47</f>
        <v>3</v>
      </c>
      <c r="O47" s="249">
        <f>$F47*N47</f>
        <v>6000</v>
      </c>
      <c r="P47" s="753">
        <f>O47/1000000</f>
        <v>6.0000000000000001E-3</v>
      </c>
      <c r="Q47" s="333"/>
    </row>
    <row r="48" spans="1:20" ht="13.5" customHeight="1">
      <c r="A48" s="200"/>
      <c r="B48" s="252" t="s">
        <v>33</v>
      </c>
      <c r="C48" s="245"/>
      <c r="D48" s="255"/>
      <c r="E48" s="240"/>
      <c r="F48" s="245"/>
      <c r="G48" s="248"/>
      <c r="H48" s="249"/>
      <c r="I48" s="249"/>
      <c r="J48" s="249"/>
      <c r="K48" s="753"/>
      <c r="L48" s="248"/>
      <c r="M48" s="249"/>
      <c r="N48" s="249"/>
      <c r="O48" s="249"/>
      <c r="P48" s="753"/>
      <c r="Q48" s="333"/>
    </row>
    <row r="49" spans="1:17" ht="13.5" customHeight="1">
      <c r="A49" s="200">
        <v>31</v>
      </c>
      <c r="B49" s="251" t="s">
        <v>34</v>
      </c>
      <c r="C49" s="245">
        <v>4865041</v>
      </c>
      <c r="D49" s="254" t="s">
        <v>12</v>
      </c>
      <c r="E49" s="240" t="s">
        <v>300</v>
      </c>
      <c r="F49" s="245">
        <v>-1000</v>
      </c>
      <c r="G49" s="248">
        <v>65397</v>
      </c>
      <c r="H49" s="249">
        <v>63931</v>
      </c>
      <c r="I49" s="249">
        <f>G49-H49</f>
        <v>1466</v>
      </c>
      <c r="J49" s="249">
        <f>$F49*I49</f>
        <v>-1466000</v>
      </c>
      <c r="K49" s="753">
        <f>J49/1000000</f>
        <v>-1.466</v>
      </c>
      <c r="L49" s="248">
        <v>995912</v>
      </c>
      <c r="M49" s="249">
        <v>995900</v>
      </c>
      <c r="N49" s="249">
        <f>L49-M49</f>
        <v>12</v>
      </c>
      <c r="O49" s="249">
        <f>$F49*N49</f>
        <v>-12000</v>
      </c>
      <c r="P49" s="753">
        <f>O49/1000000</f>
        <v>-1.2E-2</v>
      </c>
      <c r="Q49" s="333"/>
    </row>
    <row r="50" spans="1:17" ht="13.5" customHeight="1">
      <c r="A50" s="200">
        <v>32</v>
      </c>
      <c r="B50" s="251" t="s">
        <v>15</v>
      </c>
      <c r="C50" s="245">
        <v>4902499</v>
      </c>
      <c r="D50" s="254" t="s">
        <v>12</v>
      </c>
      <c r="E50" s="240" t="s">
        <v>300</v>
      </c>
      <c r="F50" s="245">
        <v>-1000</v>
      </c>
      <c r="G50" s="248">
        <v>12839</v>
      </c>
      <c r="H50" s="249">
        <v>10863</v>
      </c>
      <c r="I50" s="249">
        <f>G50-H50</f>
        <v>1976</v>
      </c>
      <c r="J50" s="249">
        <f>$F50*I50</f>
        <v>-1976000</v>
      </c>
      <c r="K50" s="753">
        <f>J50/1000000</f>
        <v>-1.976</v>
      </c>
      <c r="L50" s="248">
        <v>1206</v>
      </c>
      <c r="M50" s="249">
        <v>1191</v>
      </c>
      <c r="N50" s="249">
        <f>L50-M50</f>
        <v>15</v>
      </c>
      <c r="O50" s="249">
        <f>$F50*N50</f>
        <v>-15000</v>
      </c>
      <c r="P50" s="753">
        <f>O50/1000000</f>
        <v>-1.4999999999999999E-2</v>
      </c>
      <c r="Q50" s="330"/>
    </row>
    <row r="51" spans="1:17" ht="13.5" customHeight="1">
      <c r="A51" s="200">
        <v>33</v>
      </c>
      <c r="B51" s="251" t="s">
        <v>16</v>
      </c>
      <c r="C51" s="245">
        <v>4864788</v>
      </c>
      <c r="D51" s="254" t="s">
        <v>12</v>
      </c>
      <c r="E51" s="240" t="s">
        <v>300</v>
      </c>
      <c r="F51" s="245">
        <v>-2000</v>
      </c>
      <c r="G51" s="248">
        <v>51915</v>
      </c>
      <c r="H51" s="249">
        <v>49388</v>
      </c>
      <c r="I51" s="249">
        <f>G51-H51</f>
        <v>2527</v>
      </c>
      <c r="J51" s="249">
        <f>$F51*I51</f>
        <v>-5054000</v>
      </c>
      <c r="K51" s="753">
        <f>J51/1000000</f>
        <v>-5.0540000000000003</v>
      </c>
      <c r="L51" s="248">
        <v>512</v>
      </c>
      <c r="M51" s="249">
        <v>509</v>
      </c>
      <c r="N51" s="249">
        <f>L51-M51</f>
        <v>3</v>
      </c>
      <c r="O51" s="249">
        <f>$F51*N51</f>
        <v>-6000</v>
      </c>
      <c r="P51" s="753">
        <f>O51/1000000</f>
        <v>-6.0000000000000001E-3</v>
      </c>
      <c r="Q51" s="330"/>
    </row>
    <row r="52" spans="1:17" ht="14.25" customHeight="1">
      <c r="A52" s="200"/>
      <c r="B52" s="252" t="s">
        <v>35</v>
      </c>
      <c r="C52" s="245"/>
      <c r="D52" s="255"/>
      <c r="E52" s="240"/>
      <c r="F52" s="245"/>
      <c r="G52" s="248"/>
      <c r="H52" s="249"/>
      <c r="I52" s="249"/>
      <c r="J52" s="249"/>
      <c r="K52" s="753"/>
      <c r="L52" s="248"/>
      <c r="M52" s="249"/>
      <c r="N52" s="249"/>
      <c r="O52" s="249"/>
      <c r="P52" s="753"/>
      <c r="Q52" s="333"/>
    </row>
    <row r="53" spans="1:17" ht="15.95" customHeight="1">
      <c r="A53" s="200">
        <v>34</v>
      </c>
      <c r="B53" s="251" t="s">
        <v>36</v>
      </c>
      <c r="C53" s="245">
        <v>4864847</v>
      </c>
      <c r="D53" s="254" t="s">
        <v>12</v>
      </c>
      <c r="E53" s="240" t="s">
        <v>300</v>
      </c>
      <c r="F53" s="245">
        <v>-2500</v>
      </c>
      <c r="G53" s="248">
        <v>3396</v>
      </c>
      <c r="H53" s="249">
        <v>3069</v>
      </c>
      <c r="I53" s="249">
        <f>G53-H53</f>
        <v>327</v>
      </c>
      <c r="J53" s="249">
        <f>$F53*I53</f>
        <v>-817500</v>
      </c>
      <c r="K53" s="753">
        <f>J53/1000000</f>
        <v>-0.8175</v>
      </c>
      <c r="L53" s="248">
        <v>543</v>
      </c>
      <c r="M53" s="249">
        <v>528</v>
      </c>
      <c r="N53" s="249">
        <f>L53-M53</f>
        <v>15</v>
      </c>
      <c r="O53" s="249">
        <f>$F53*N53</f>
        <v>-37500</v>
      </c>
      <c r="P53" s="754">
        <f>O53/1000000</f>
        <v>-3.7499999999999999E-2</v>
      </c>
      <c r="Q53" s="341"/>
    </row>
    <row r="54" spans="1:17" ht="15.75" customHeight="1">
      <c r="A54" s="200"/>
      <c r="B54" s="252" t="s">
        <v>332</v>
      </c>
      <c r="C54" s="245"/>
      <c r="D54" s="254"/>
      <c r="E54" s="240"/>
      <c r="F54" s="245"/>
      <c r="G54" s="248"/>
      <c r="H54" s="249"/>
      <c r="I54" s="249"/>
      <c r="J54" s="249"/>
      <c r="K54" s="753"/>
      <c r="L54" s="248"/>
      <c r="M54" s="249"/>
      <c r="N54" s="249"/>
      <c r="O54" s="249"/>
      <c r="P54" s="753"/>
      <c r="Q54" s="333"/>
    </row>
    <row r="55" spans="1:17" ht="15.95" customHeight="1">
      <c r="A55" s="200">
        <v>35</v>
      </c>
      <c r="B55" s="251" t="s">
        <v>380</v>
      </c>
      <c r="C55" s="245">
        <v>4864892</v>
      </c>
      <c r="D55" s="254" t="s">
        <v>12</v>
      </c>
      <c r="E55" s="240" t="s">
        <v>300</v>
      </c>
      <c r="F55" s="245">
        <v>-4000</v>
      </c>
      <c r="G55" s="248">
        <v>21697</v>
      </c>
      <c r="H55" s="249">
        <v>21118</v>
      </c>
      <c r="I55" s="249">
        <f>G55-H55</f>
        <v>579</v>
      </c>
      <c r="J55" s="249">
        <f>$F55*I55</f>
        <v>-2316000</v>
      </c>
      <c r="K55" s="753">
        <f>J55/1000000</f>
        <v>-2.3159999999999998</v>
      </c>
      <c r="L55" s="248">
        <v>2946</v>
      </c>
      <c r="M55" s="249">
        <v>2929</v>
      </c>
      <c r="N55" s="249">
        <f>L55-M55</f>
        <v>17</v>
      </c>
      <c r="O55" s="249">
        <f>$F55*N55</f>
        <v>-68000</v>
      </c>
      <c r="P55" s="753">
        <f>O55/1000000</f>
        <v>-6.8000000000000005E-2</v>
      </c>
      <c r="Q55" s="333"/>
    </row>
    <row r="56" spans="1:17" ht="18.75" customHeight="1">
      <c r="A56" s="200">
        <v>36</v>
      </c>
      <c r="B56" s="251" t="s">
        <v>339</v>
      </c>
      <c r="C56" s="245">
        <v>4864992</v>
      </c>
      <c r="D56" s="254" t="s">
        <v>12</v>
      </c>
      <c r="E56" s="240" t="s">
        <v>300</v>
      </c>
      <c r="F56" s="245">
        <v>-1000</v>
      </c>
      <c r="G56" s="248">
        <v>184701</v>
      </c>
      <c r="H56" s="249">
        <v>183799</v>
      </c>
      <c r="I56" s="249">
        <f>G56-H56</f>
        <v>902</v>
      </c>
      <c r="J56" s="249">
        <f>$F56*I56</f>
        <v>-902000</v>
      </c>
      <c r="K56" s="753">
        <f>J56/1000000</f>
        <v>-0.90200000000000002</v>
      </c>
      <c r="L56" s="248">
        <v>3291</v>
      </c>
      <c r="M56" s="249">
        <v>3259</v>
      </c>
      <c r="N56" s="249">
        <f>L56-M56</f>
        <v>32</v>
      </c>
      <c r="O56" s="249">
        <f>$F56*N56</f>
        <v>-32000</v>
      </c>
      <c r="P56" s="753">
        <f>O56/1000000</f>
        <v>-3.2000000000000001E-2</v>
      </c>
      <c r="Q56" s="546"/>
    </row>
    <row r="57" spans="1:17" ht="15.95" customHeight="1">
      <c r="A57" s="200">
        <v>37</v>
      </c>
      <c r="B57" s="251" t="s">
        <v>333</v>
      </c>
      <c r="C57" s="245">
        <v>4864827</v>
      </c>
      <c r="D57" s="254" t="s">
        <v>12</v>
      </c>
      <c r="E57" s="240" t="s">
        <v>300</v>
      </c>
      <c r="F57" s="245">
        <v>-333.33</v>
      </c>
      <c r="G57" s="248">
        <v>451144</v>
      </c>
      <c r="H57" s="249">
        <v>446010</v>
      </c>
      <c r="I57" s="249">
        <f>G57-H57</f>
        <v>5134</v>
      </c>
      <c r="J57" s="249">
        <f>$F57*I57</f>
        <v>-1711316.22</v>
      </c>
      <c r="K57" s="753">
        <f>J57/1000000</f>
        <v>-1.7113162200000001</v>
      </c>
      <c r="L57" s="248">
        <v>14164</v>
      </c>
      <c r="M57" s="249">
        <v>13879</v>
      </c>
      <c r="N57" s="249">
        <f>L57-M57</f>
        <v>285</v>
      </c>
      <c r="O57" s="249">
        <f>$F57*N57</f>
        <v>-94999.049999999988</v>
      </c>
      <c r="P57" s="753">
        <f>O57/1000000</f>
        <v>-9.4999049999999988E-2</v>
      </c>
      <c r="Q57" s="546"/>
    </row>
    <row r="58" spans="1:17" ht="30" customHeight="1">
      <c r="A58" s="200">
        <v>38</v>
      </c>
      <c r="B58" s="251" t="s">
        <v>439</v>
      </c>
      <c r="C58" s="245">
        <v>4902508</v>
      </c>
      <c r="D58" s="254" t="s">
        <v>12</v>
      </c>
      <c r="E58" s="240" t="s">
        <v>300</v>
      </c>
      <c r="F58" s="245">
        <v>-6666.6670000000004</v>
      </c>
      <c r="G58" s="248">
        <v>807</v>
      </c>
      <c r="H58" s="249">
        <v>444</v>
      </c>
      <c r="I58" s="249">
        <f>G58-H58</f>
        <v>363</v>
      </c>
      <c r="J58" s="249">
        <f>$F58*I58</f>
        <v>-2420000.1210000003</v>
      </c>
      <c r="K58" s="753">
        <f>J58/1000000</f>
        <v>-2.4200001210000002</v>
      </c>
      <c r="L58" s="248">
        <v>87</v>
      </c>
      <c r="M58" s="249">
        <v>80</v>
      </c>
      <c r="N58" s="249">
        <f>L58-M58</f>
        <v>7</v>
      </c>
      <c r="O58" s="249">
        <f>$F58*N58</f>
        <v>-46666.669000000002</v>
      </c>
      <c r="P58" s="753">
        <f>O58/1000000</f>
        <v>-4.6666669000000001E-2</v>
      </c>
      <c r="Q58" s="931"/>
    </row>
    <row r="59" spans="1:17" ht="12" customHeight="1">
      <c r="A59" s="200"/>
      <c r="B59" s="253" t="s">
        <v>353</v>
      </c>
      <c r="C59" s="245"/>
      <c r="D59" s="254"/>
      <c r="E59" s="240"/>
      <c r="F59" s="245"/>
      <c r="G59" s="248"/>
      <c r="H59" s="249"/>
      <c r="I59" s="249"/>
      <c r="J59" s="249"/>
      <c r="K59" s="753"/>
      <c r="L59" s="248"/>
      <c r="M59" s="249"/>
      <c r="N59" s="249"/>
      <c r="O59" s="249"/>
      <c r="P59" s="753"/>
      <c r="Q59" s="334"/>
    </row>
    <row r="60" spans="1:17" ht="15.95" customHeight="1">
      <c r="A60" s="200">
        <v>38</v>
      </c>
      <c r="B60" s="251" t="s">
        <v>14</v>
      </c>
      <c r="C60" s="245">
        <v>4864957</v>
      </c>
      <c r="D60" s="254" t="s">
        <v>12</v>
      </c>
      <c r="E60" s="240" t="s">
        <v>300</v>
      </c>
      <c r="F60" s="245">
        <v>-2500</v>
      </c>
      <c r="G60" s="248">
        <v>11215</v>
      </c>
      <c r="H60" s="249">
        <v>10567</v>
      </c>
      <c r="I60" s="249">
        <f>G60-H60</f>
        <v>648</v>
      </c>
      <c r="J60" s="249">
        <f>$F60*I60</f>
        <v>-1620000</v>
      </c>
      <c r="K60" s="753">
        <f>J60/1000000</f>
        <v>-1.62</v>
      </c>
      <c r="L60" s="248">
        <v>1790</v>
      </c>
      <c r="M60" s="249">
        <v>1790</v>
      </c>
      <c r="N60" s="249">
        <f>L60-M60</f>
        <v>0</v>
      </c>
      <c r="O60" s="249">
        <f>$F60*N60</f>
        <v>0</v>
      </c>
      <c r="P60" s="753">
        <f>O60/1000000</f>
        <v>0</v>
      </c>
      <c r="Q60" s="354"/>
    </row>
    <row r="61" spans="1:17" ht="18.75" customHeight="1">
      <c r="A61" s="200">
        <v>39</v>
      </c>
      <c r="B61" s="251" t="s">
        <v>15</v>
      </c>
      <c r="C61" s="245">
        <v>5128468</v>
      </c>
      <c r="D61" s="254" t="s">
        <v>12</v>
      </c>
      <c r="E61" s="240" t="s">
        <v>300</v>
      </c>
      <c r="F61" s="245">
        <v>-1000</v>
      </c>
      <c r="G61" s="248">
        <v>187854</v>
      </c>
      <c r="H61" s="249">
        <v>177836</v>
      </c>
      <c r="I61" s="249">
        <f>G61-H61</f>
        <v>10018</v>
      </c>
      <c r="J61" s="249">
        <f>$F61*I61</f>
        <v>-10018000</v>
      </c>
      <c r="K61" s="753">
        <f>J61/1000000</f>
        <v>-10.018000000000001</v>
      </c>
      <c r="L61" s="248">
        <v>6718</v>
      </c>
      <c r="M61" s="249">
        <v>6718</v>
      </c>
      <c r="N61" s="249">
        <f>L61-M61</f>
        <v>0</v>
      </c>
      <c r="O61" s="249">
        <f>$F61*N61</f>
        <v>0</v>
      </c>
      <c r="P61" s="753">
        <f>O61/1000000</f>
        <v>0</v>
      </c>
      <c r="Q61" s="337"/>
    </row>
    <row r="62" spans="1:17" ht="18.75" customHeight="1">
      <c r="A62" s="200"/>
      <c r="B62" s="253" t="s">
        <v>435</v>
      </c>
      <c r="C62" s="245"/>
      <c r="D62" s="254"/>
      <c r="E62" s="240"/>
      <c r="F62" s="245"/>
      <c r="G62" s="248"/>
      <c r="H62" s="249"/>
      <c r="I62" s="249"/>
      <c r="J62" s="249"/>
      <c r="K62" s="753"/>
      <c r="L62" s="248"/>
      <c r="M62" s="249"/>
      <c r="N62" s="249"/>
      <c r="O62" s="249"/>
      <c r="P62" s="753"/>
      <c r="Q62" s="337"/>
    </row>
    <row r="63" spans="1:17" ht="18.75" customHeight="1">
      <c r="A63" s="200">
        <v>40</v>
      </c>
      <c r="B63" s="251" t="s">
        <v>14</v>
      </c>
      <c r="C63" s="245" t="s">
        <v>436</v>
      </c>
      <c r="D63" s="254" t="s">
        <v>438</v>
      </c>
      <c r="E63" s="240" t="s">
        <v>300</v>
      </c>
      <c r="F63" s="245">
        <v>-1</v>
      </c>
      <c r="G63" s="248">
        <v>29782000</v>
      </c>
      <c r="H63" s="249">
        <v>27314000</v>
      </c>
      <c r="I63" s="249">
        <f>G63-H63</f>
        <v>2468000</v>
      </c>
      <c r="J63" s="249">
        <f>$F63*I63</f>
        <v>-2468000</v>
      </c>
      <c r="K63" s="753">
        <f>J63/1000000</f>
        <v>-2.468</v>
      </c>
      <c r="L63" s="248">
        <v>6824000</v>
      </c>
      <c r="M63" s="249">
        <v>6798000</v>
      </c>
      <c r="N63" s="249">
        <f>L63-M63</f>
        <v>26000</v>
      </c>
      <c r="O63" s="249">
        <f>$F63*N63</f>
        <v>-26000</v>
      </c>
      <c r="P63" s="753">
        <f>O63/1000000</f>
        <v>-2.5999999999999999E-2</v>
      </c>
      <c r="Q63" s="330"/>
    </row>
    <row r="64" spans="1:17" ht="18.75" customHeight="1">
      <c r="A64" s="200">
        <v>41</v>
      </c>
      <c r="B64" s="251" t="s">
        <v>15</v>
      </c>
      <c r="C64" s="245" t="s">
        <v>437</v>
      </c>
      <c r="D64" s="254" t="s">
        <v>438</v>
      </c>
      <c r="E64" s="240" t="s">
        <v>300</v>
      </c>
      <c r="F64" s="245">
        <v>-1</v>
      </c>
      <c r="G64" s="248">
        <v>76729000</v>
      </c>
      <c r="H64" s="249">
        <v>73963000</v>
      </c>
      <c r="I64" s="249">
        <f>G64-H64</f>
        <v>2766000</v>
      </c>
      <c r="J64" s="249">
        <f>$F64*I64</f>
        <v>-2766000</v>
      </c>
      <c r="K64" s="753">
        <f>J64/1000000</f>
        <v>-2.766</v>
      </c>
      <c r="L64" s="248">
        <v>4898000</v>
      </c>
      <c r="M64" s="249">
        <v>4870000</v>
      </c>
      <c r="N64" s="249">
        <f>L64-M64</f>
        <v>28000</v>
      </c>
      <c r="O64" s="249">
        <f>$F64*N64</f>
        <v>-28000</v>
      </c>
      <c r="P64" s="753">
        <f>O64/1000000</f>
        <v>-2.8000000000000001E-2</v>
      </c>
      <c r="Q64" s="330"/>
    </row>
    <row r="65" spans="1:17" ht="15" customHeight="1">
      <c r="A65" s="200"/>
      <c r="B65" s="253" t="s">
        <v>357</v>
      </c>
      <c r="C65" s="245"/>
      <c r="D65" s="254"/>
      <c r="E65" s="240"/>
      <c r="F65" s="245"/>
      <c r="G65" s="248"/>
      <c r="H65" s="249"/>
      <c r="I65" s="249"/>
      <c r="J65" s="249"/>
      <c r="K65" s="753"/>
      <c r="L65" s="248"/>
      <c r="M65" s="249"/>
      <c r="N65" s="249"/>
      <c r="O65" s="249"/>
      <c r="P65" s="753"/>
      <c r="Q65" s="337"/>
    </row>
    <row r="66" spans="1:17" ht="15.75" customHeight="1">
      <c r="A66" s="200">
        <v>42</v>
      </c>
      <c r="B66" s="251" t="s">
        <v>14</v>
      </c>
      <c r="C66" s="245">
        <v>4864903</v>
      </c>
      <c r="D66" s="254" t="s">
        <v>12</v>
      </c>
      <c r="E66" s="240" t="s">
        <v>300</v>
      </c>
      <c r="F66" s="245">
        <v>-1000</v>
      </c>
      <c r="G66" s="248">
        <v>57850</v>
      </c>
      <c r="H66" s="249">
        <v>56327</v>
      </c>
      <c r="I66" s="249">
        <f>G66-H66</f>
        <v>1523</v>
      </c>
      <c r="J66" s="249">
        <f>$F66*I66</f>
        <v>-1523000</v>
      </c>
      <c r="K66" s="753">
        <f>J66/1000000</f>
        <v>-1.5229999999999999</v>
      </c>
      <c r="L66" s="248">
        <v>801</v>
      </c>
      <c r="M66" s="249">
        <v>801</v>
      </c>
      <c r="N66" s="249">
        <f>L66-M66</f>
        <v>0</v>
      </c>
      <c r="O66" s="249">
        <f>$F66*N66</f>
        <v>0</v>
      </c>
      <c r="P66" s="753">
        <f>O66/1000000</f>
        <v>0</v>
      </c>
      <c r="Q66" s="330"/>
    </row>
    <row r="67" spans="1:17" s="363" customFormat="1" ht="23.25" customHeight="1">
      <c r="A67" s="737">
        <v>43</v>
      </c>
      <c r="B67" s="738" t="s">
        <v>15</v>
      </c>
      <c r="C67" s="350">
        <v>4864946</v>
      </c>
      <c r="D67" s="739" t="s">
        <v>12</v>
      </c>
      <c r="E67" s="740" t="s">
        <v>300</v>
      </c>
      <c r="F67" s="350">
        <v>-1000</v>
      </c>
      <c r="G67" s="741">
        <v>63212</v>
      </c>
      <c r="H67" s="742">
        <v>62969</v>
      </c>
      <c r="I67" s="742">
        <f>G67-H67</f>
        <v>243</v>
      </c>
      <c r="J67" s="742">
        <f>$F67*I67</f>
        <v>-243000</v>
      </c>
      <c r="K67" s="755">
        <f>J67/1000000</f>
        <v>-0.24299999999999999</v>
      </c>
      <c r="L67" s="741">
        <v>4105</v>
      </c>
      <c r="M67" s="742">
        <v>4099</v>
      </c>
      <c r="N67" s="742">
        <f>L67-M67</f>
        <v>6</v>
      </c>
      <c r="O67" s="742">
        <f>$F67*N67</f>
        <v>-6000</v>
      </c>
      <c r="P67" s="755">
        <f>O67/1000000</f>
        <v>-6.0000000000000001E-3</v>
      </c>
      <c r="Q67" s="743"/>
    </row>
    <row r="68" spans="1:17" ht="14.25" customHeight="1">
      <c r="A68" s="200"/>
      <c r="B68" s="253" t="s">
        <v>331</v>
      </c>
      <c r="C68" s="245"/>
      <c r="D68" s="254"/>
      <c r="E68" s="240"/>
      <c r="F68" s="245"/>
      <c r="G68" s="248"/>
      <c r="H68" s="249"/>
      <c r="I68" s="249"/>
      <c r="J68" s="249"/>
      <c r="K68" s="753"/>
      <c r="L68" s="248"/>
      <c r="M68" s="249"/>
      <c r="N68" s="249"/>
      <c r="O68" s="249"/>
      <c r="P68" s="753"/>
      <c r="Q68" s="333"/>
    </row>
    <row r="69" spans="1:17" ht="14.25" customHeight="1">
      <c r="A69" s="200"/>
      <c r="B69" s="253" t="s">
        <v>41</v>
      </c>
      <c r="C69" s="245"/>
      <c r="D69" s="254"/>
      <c r="E69" s="240"/>
      <c r="F69" s="245"/>
      <c r="G69" s="248"/>
      <c r="H69" s="249"/>
      <c r="I69" s="249"/>
      <c r="J69" s="249"/>
      <c r="K69" s="753"/>
      <c r="L69" s="248"/>
      <c r="M69" s="249"/>
      <c r="N69" s="249"/>
      <c r="O69" s="249"/>
      <c r="P69" s="753"/>
      <c r="Q69" s="333"/>
    </row>
    <row r="70" spans="1:17" s="359" customFormat="1" ht="15.75" thickBot="1">
      <c r="A70" s="438">
        <v>44</v>
      </c>
      <c r="B70" s="581" t="s">
        <v>42</v>
      </c>
      <c r="C70" s="537">
        <v>4864843</v>
      </c>
      <c r="D70" s="537" t="s">
        <v>12</v>
      </c>
      <c r="E70" s="537" t="s">
        <v>300</v>
      </c>
      <c r="F70" s="537">
        <v>1000</v>
      </c>
      <c r="G70" s="331">
        <v>990870</v>
      </c>
      <c r="H70" s="332">
        <v>991025</v>
      </c>
      <c r="I70" s="537">
        <f>G70-H70</f>
        <v>-155</v>
      </c>
      <c r="J70" s="537">
        <f>$F70*I70</f>
        <v>-155000</v>
      </c>
      <c r="K70" s="756">
        <f>J70/1000000</f>
        <v>-0.155</v>
      </c>
      <c r="L70" s="331">
        <v>23944</v>
      </c>
      <c r="M70" s="332">
        <v>23944</v>
      </c>
      <c r="N70" s="537">
        <f>L70-M70</f>
        <v>0</v>
      </c>
      <c r="O70" s="537">
        <f>$F70*N70</f>
        <v>0</v>
      </c>
      <c r="P70" s="770">
        <f>O70/1000000</f>
        <v>0</v>
      </c>
      <c r="Q70" s="400"/>
    </row>
    <row r="71" spans="1:17" s="545" customFormat="1" ht="16.5" hidden="1" thickTop="1" thickBot="1">
      <c r="A71" s="507"/>
      <c r="B71" s="543"/>
      <c r="C71" s="544"/>
      <c r="D71" s="548"/>
      <c r="F71" s="544"/>
      <c r="G71" s="249" t="e">
        <v>#N/A</v>
      </c>
      <c r="H71" s="249" t="e">
        <v>#N/A</v>
      </c>
      <c r="I71" s="544"/>
      <c r="J71" s="544"/>
      <c r="K71" s="757"/>
      <c r="L71" s="249" t="e">
        <v>#N/A</v>
      </c>
      <c r="M71" s="249" t="e">
        <v>#N/A</v>
      </c>
      <c r="N71" s="544"/>
      <c r="O71" s="544"/>
      <c r="P71" s="757"/>
      <c r="Q71" s="549"/>
    </row>
    <row r="72" spans="1:17" ht="21.75" customHeight="1" thickTop="1" thickBot="1">
      <c r="A72" s="201"/>
      <c r="B72" s="346" t="s">
        <v>268</v>
      </c>
      <c r="C72" s="29"/>
      <c r="D72" s="255"/>
      <c r="E72" s="240"/>
      <c r="F72" s="29"/>
      <c r="G72" s="332"/>
      <c r="H72" s="332"/>
      <c r="I72" s="249"/>
      <c r="J72" s="249"/>
      <c r="K72" s="758"/>
      <c r="L72" s="332"/>
      <c r="M72" s="332"/>
      <c r="N72" s="249"/>
      <c r="O72" s="249"/>
      <c r="P72" s="758"/>
      <c r="Q72" s="389" t="str">
        <f>Q1</f>
        <v>DECEMBER-2024</v>
      </c>
    </row>
    <row r="73" spans="1:17" ht="15.95" customHeight="1" thickTop="1">
      <c r="A73" s="199"/>
      <c r="B73" s="250" t="s">
        <v>43</v>
      </c>
      <c r="C73" s="238"/>
      <c r="D73" s="256"/>
      <c r="E73" s="256"/>
      <c r="F73" s="238"/>
      <c r="G73" s="707"/>
      <c r="H73" s="390"/>
      <c r="I73" s="390"/>
      <c r="J73" s="390"/>
      <c r="K73" s="759"/>
      <c r="L73" s="390"/>
      <c r="M73" s="390"/>
      <c r="N73" s="390"/>
      <c r="O73" s="390"/>
      <c r="P73" s="759"/>
      <c r="Q73" s="391"/>
    </row>
    <row r="74" spans="1:17" ht="15.95" customHeight="1">
      <c r="A74" s="200">
        <v>45</v>
      </c>
      <c r="B74" s="360" t="s">
        <v>76</v>
      </c>
      <c r="C74" s="245">
        <v>4902578</v>
      </c>
      <c r="D74" s="255" t="s">
        <v>12</v>
      </c>
      <c r="E74" s="240" t="s">
        <v>300</v>
      </c>
      <c r="F74" s="245">
        <v>300</v>
      </c>
      <c r="G74" s="248">
        <v>998507</v>
      </c>
      <c r="H74" s="249">
        <v>998507</v>
      </c>
      <c r="I74" s="249">
        <f>G74-H74</f>
        <v>0</v>
      </c>
      <c r="J74" s="249">
        <f>$F74*I74</f>
        <v>0</v>
      </c>
      <c r="K74" s="753">
        <f>J74/1000000</f>
        <v>0</v>
      </c>
      <c r="L74" s="248">
        <v>999767</v>
      </c>
      <c r="M74" s="249">
        <v>999767</v>
      </c>
      <c r="N74" s="249">
        <f>L74-M74</f>
        <v>0</v>
      </c>
      <c r="O74" s="249">
        <f>$F74*N74</f>
        <v>0</v>
      </c>
      <c r="P74" s="753">
        <f>O74/1000000</f>
        <v>0</v>
      </c>
      <c r="Q74" s="333"/>
    </row>
    <row r="75" spans="1:17" ht="15.95" customHeight="1">
      <c r="A75" s="200"/>
      <c r="B75" s="252" t="s">
        <v>48</v>
      </c>
      <c r="C75" s="245"/>
      <c r="D75" s="255"/>
      <c r="E75" s="255"/>
      <c r="F75" s="245"/>
      <c r="G75" s="248"/>
      <c r="H75" s="249"/>
      <c r="I75" s="249"/>
      <c r="J75" s="249"/>
      <c r="K75" s="753"/>
      <c r="L75" s="248"/>
      <c r="M75" s="249"/>
      <c r="N75" s="249"/>
      <c r="O75" s="249"/>
      <c r="P75" s="753"/>
      <c r="Q75" s="333"/>
    </row>
    <row r="76" spans="1:17" ht="15.95" customHeight="1">
      <c r="A76" s="200">
        <v>46</v>
      </c>
      <c r="B76" s="251" t="s">
        <v>49</v>
      </c>
      <c r="C76" s="245">
        <v>4865065</v>
      </c>
      <c r="D76" s="254" t="s">
        <v>12</v>
      </c>
      <c r="E76" s="240" t="s">
        <v>300</v>
      </c>
      <c r="F76" s="245">
        <v>266.67</v>
      </c>
      <c r="G76" s="248">
        <v>0</v>
      </c>
      <c r="H76" s="249">
        <v>0</v>
      </c>
      <c r="I76" s="249">
        <f>G76-H76</f>
        <v>0</v>
      </c>
      <c r="J76" s="249">
        <f>$F76*I76</f>
        <v>0</v>
      </c>
      <c r="K76" s="753">
        <f>J76/1000000</f>
        <v>0</v>
      </c>
      <c r="L76" s="248">
        <v>999995</v>
      </c>
      <c r="M76" s="249">
        <v>999995</v>
      </c>
      <c r="N76" s="249">
        <f>L76-M76</f>
        <v>0</v>
      </c>
      <c r="O76" s="249">
        <f>$F76*N76</f>
        <v>0</v>
      </c>
      <c r="P76" s="753">
        <f>O76/1000000</f>
        <v>0</v>
      </c>
      <c r="Q76" s="735"/>
    </row>
    <row r="77" spans="1:17" ht="15.95" customHeight="1">
      <c r="A77" s="200">
        <v>47</v>
      </c>
      <c r="B77" s="251" t="s">
        <v>50</v>
      </c>
      <c r="C77" s="245">
        <v>4902541</v>
      </c>
      <c r="D77" s="254" t="s">
        <v>12</v>
      </c>
      <c r="E77" s="240" t="s">
        <v>300</v>
      </c>
      <c r="F77" s="245">
        <v>100</v>
      </c>
      <c r="G77" s="248">
        <v>999482</v>
      </c>
      <c r="H77" s="249">
        <v>999482</v>
      </c>
      <c r="I77" s="249">
        <f>G77-H77</f>
        <v>0</v>
      </c>
      <c r="J77" s="249">
        <f>$F77*I77</f>
        <v>0</v>
      </c>
      <c r="K77" s="753">
        <f>J77/1000000</f>
        <v>0</v>
      </c>
      <c r="L77" s="248">
        <v>999486</v>
      </c>
      <c r="M77" s="249">
        <v>999486</v>
      </c>
      <c r="N77" s="249">
        <f>L77-M77</f>
        <v>0</v>
      </c>
      <c r="O77" s="249">
        <f>$F77*N77</f>
        <v>0</v>
      </c>
      <c r="P77" s="753">
        <f>O77/1000000</f>
        <v>0</v>
      </c>
      <c r="Q77" s="333"/>
    </row>
    <row r="78" spans="1:17" ht="15.95" customHeight="1">
      <c r="A78" s="200">
        <v>48</v>
      </c>
      <c r="B78" s="251" t="s">
        <v>51</v>
      </c>
      <c r="C78" s="245">
        <v>4902539</v>
      </c>
      <c r="D78" s="254" t="s">
        <v>12</v>
      </c>
      <c r="E78" s="240" t="s">
        <v>300</v>
      </c>
      <c r="F78" s="245">
        <v>100</v>
      </c>
      <c r="G78" s="248">
        <v>3118</v>
      </c>
      <c r="H78" s="249">
        <v>3122</v>
      </c>
      <c r="I78" s="249">
        <f>G78-H78</f>
        <v>-4</v>
      </c>
      <c r="J78" s="249">
        <f>$F78*I78</f>
        <v>-400</v>
      </c>
      <c r="K78" s="753">
        <f>J78/1000000</f>
        <v>-4.0000000000000002E-4</v>
      </c>
      <c r="L78" s="248">
        <v>36983</v>
      </c>
      <c r="M78" s="249">
        <v>37036</v>
      </c>
      <c r="N78" s="249">
        <f>L78-M78</f>
        <v>-53</v>
      </c>
      <c r="O78" s="249">
        <f>$F78*N78</f>
        <v>-5300</v>
      </c>
      <c r="P78" s="753">
        <f>O78/1000000</f>
        <v>-5.3E-3</v>
      </c>
      <c r="Q78" s="333"/>
    </row>
    <row r="79" spans="1:17" ht="15.95" customHeight="1">
      <c r="A79" s="200"/>
      <c r="B79" s="252" t="s">
        <v>52</v>
      </c>
      <c r="C79" s="245"/>
      <c r="D79" s="255"/>
      <c r="E79" s="255"/>
      <c r="F79" s="245"/>
      <c r="G79" s="248"/>
      <c r="H79" s="249"/>
      <c r="I79" s="249"/>
      <c r="J79" s="249"/>
      <c r="K79" s="753"/>
      <c r="L79" s="248"/>
      <c r="M79" s="249"/>
      <c r="N79" s="249"/>
      <c r="O79" s="249"/>
      <c r="P79" s="753"/>
      <c r="Q79" s="333"/>
    </row>
    <row r="80" spans="1:17" ht="15.95" customHeight="1">
      <c r="A80" s="200">
        <v>49</v>
      </c>
      <c r="B80" s="251" t="s">
        <v>53</v>
      </c>
      <c r="C80" s="245">
        <v>4902591</v>
      </c>
      <c r="D80" s="254" t="s">
        <v>12</v>
      </c>
      <c r="E80" s="240" t="s">
        <v>300</v>
      </c>
      <c r="F80" s="245">
        <v>1333</v>
      </c>
      <c r="G80" s="248">
        <v>739</v>
      </c>
      <c r="H80" s="249">
        <v>744</v>
      </c>
      <c r="I80" s="249">
        <f t="shared" ref="I80:I85" si="15">G80-H80</f>
        <v>-5</v>
      </c>
      <c r="J80" s="249">
        <f t="shared" ref="J80:J85" si="16">$F80*I80</f>
        <v>-6665</v>
      </c>
      <c r="K80" s="753">
        <f t="shared" ref="K80:K85" si="17">J80/1000000</f>
        <v>-6.6649999999999999E-3</v>
      </c>
      <c r="L80" s="248">
        <v>639</v>
      </c>
      <c r="M80" s="249">
        <v>641</v>
      </c>
      <c r="N80" s="249">
        <f t="shared" ref="N80:N85" si="18">L80-M80</f>
        <v>-2</v>
      </c>
      <c r="O80" s="249">
        <f t="shared" ref="O80:O85" si="19">$F80*N80</f>
        <v>-2666</v>
      </c>
      <c r="P80" s="753">
        <f t="shared" ref="P80:P85" si="20">O80/1000000</f>
        <v>-2.666E-3</v>
      </c>
      <c r="Q80" s="333"/>
    </row>
    <row r="81" spans="1:17" ht="15.95" customHeight="1">
      <c r="A81" s="200">
        <v>50</v>
      </c>
      <c r="B81" s="251" t="s">
        <v>54</v>
      </c>
      <c r="C81" s="245">
        <v>4902528</v>
      </c>
      <c r="D81" s="254" t="s">
        <v>12</v>
      </c>
      <c r="E81" s="240" t="s">
        <v>300</v>
      </c>
      <c r="F81" s="245">
        <v>100</v>
      </c>
      <c r="G81" s="248">
        <v>304</v>
      </c>
      <c r="H81" s="249">
        <v>304</v>
      </c>
      <c r="I81" s="249">
        <f>G81-H81</f>
        <v>0</v>
      </c>
      <c r="J81" s="249">
        <f>$F81*I81</f>
        <v>0</v>
      </c>
      <c r="K81" s="753">
        <f>J81/1000000</f>
        <v>0</v>
      </c>
      <c r="L81" s="248">
        <v>4917</v>
      </c>
      <c r="M81" s="249">
        <v>4917</v>
      </c>
      <c r="N81" s="249">
        <f>L81-M81</f>
        <v>0</v>
      </c>
      <c r="O81" s="249">
        <f>$F81*N81</f>
        <v>0</v>
      </c>
      <c r="P81" s="753">
        <f>O81/1000000</f>
        <v>0</v>
      </c>
      <c r="Q81" s="333"/>
    </row>
    <row r="82" spans="1:17" ht="15.95" customHeight="1">
      <c r="A82" s="200">
        <v>51</v>
      </c>
      <c r="B82" s="251" t="s">
        <v>55</v>
      </c>
      <c r="C82" s="245">
        <v>4902523</v>
      </c>
      <c r="D82" s="254" t="s">
        <v>12</v>
      </c>
      <c r="E82" s="240" t="s">
        <v>300</v>
      </c>
      <c r="F82" s="245">
        <v>100</v>
      </c>
      <c r="G82" s="248">
        <v>999803</v>
      </c>
      <c r="H82" s="249">
        <v>999803</v>
      </c>
      <c r="I82" s="249">
        <f t="shared" si="15"/>
        <v>0</v>
      </c>
      <c r="J82" s="249">
        <f t="shared" si="16"/>
        <v>0</v>
      </c>
      <c r="K82" s="753">
        <f t="shared" si="17"/>
        <v>0</v>
      </c>
      <c r="L82" s="248">
        <v>999942</v>
      </c>
      <c r="M82" s="249">
        <v>999942</v>
      </c>
      <c r="N82" s="249">
        <f t="shared" si="18"/>
        <v>0</v>
      </c>
      <c r="O82" s="249">
        <f t="shared" si="19"/>
        <v>0</v>
      </c>
      <c r="P82" s="753">
        <f t="shared" si="20"/>
        <v>0</v>
      </c>
      <c r="Q82" s="333"/>
    </row>
    <row r="83" spans="1:17" ht="15.95" customHeight="1">
      <c r="A83" s="200">
        <v>52</v>
      </c>
      <c r="B83" s="251" t="s">
        <v>56</v>
      </c>
      <c r="C83" s="245">
        <v>4865093</v>
      </c>
      <c r="D83" s="254" t="s">
        <v>12</v>
      </c>
      <c r="E83" s="240" t="s">
        <v>300</v>
      </c>
      <c r="F83" s="245">
        <v>100</v>
      </c>
      <c r="G83" s="248">
        <v>0</v>
      </c>
      <c r="H83" s="249">
        <v>0</v>
      </c>
      <c r="I83" s="249">
        <f>G83-H83</f>
        <v>0</v>
      </c>
      <c r="J83" s="249">
        <f>$F83*I83</f>
        <v>0</v>
      </c>
      <c r="K83" s="753">
        <f>J83/1000000</f>
        <v>0</v>
      </c>
      <c r="L83" s="248">
        <v>0</v>
      </c>
      <c r="M83" s="249">
        <v>0</v>
      </c>
      <c r="N83" s="249">
        <f>L83-M83</f>
        <v>0</v>
      </c>
      <c r="O83" s="249">
        <f>$F83*N83</f>
        <v>0</v>
      </c>
      <c r="P83" s="753">
        <f>O83/1000000</f>
        <v>0</v>
      </c>
      <c r="Q83" s="333"/>
    </row>
    <row r="84" spans="1:17" ht="15.95" customHeight="1">
      <c r="A84" s="200">
        <v>53</v>
      </c>
      <c r="B84" s="251" t="s">
        <v>57</v>
      </c>
      <c r="C84" s="245">
        <v>4902548</v>
      </c>
      <c r="D84" s="254" t="s">
        <v>12</v>
      </c>
      <c r="E84" s="240" t="s">
        <v>300</v>
      </c>
      <c r="F84" s="708">
        <v>100</v>
      </c>
      <c r="G84" s="248">
        <v>0</v>
      </c>
      <c r="H84" s="249">
        <v>0</v>
      </c>
      <c r="I84" s="249">
        <f t="shared" si="15"/>
        <v>0</v>
      </c>
      <c r="J84" s="249">
        <f t="shared" si="16"/>
        <v>0</v>
      </c>
      <c r="K84" s="753">
        <f t="shared" si="17"/>
        <v>0</v>
      </c>
      <c r="L84" s="248">
        <v>0</v>
      </c>
      <c r="M84" s="249">
        <v>0</v>
      </c>
      <c r="N84" s="249">
        <f t="shared" si="18"/>
        <v>0</v>
      </c>
      <c r="O84" s="249">
        <f t="shared" si="19"/>
        <v>0</v>
      </c>
      <c r="P84" s="753">
        <f t="shared" si="20"/>
        <v>0</v>
      </c>
      <c r="Q84" s="354"/>
    </row>
    <row r="85" spans="1:17" ht="16.5">
      <c r="A85" s="200">
        <v>54</v>
      </c>
      <c r="B85" s="251" t="s">
        <v>58</v>
      </c>
      <c r="C85" s="245">
        <v>4902564</v>
      </c>
      <c r="D85" s="254" t="s">
        <v>12</v>
      </c>
      <c r="E85" s="240" t="s">
        <v>300</v>
      </c>
      <c r="F85" s="245">
        <v>100</v>
      </c>
      <c r="G85" s="248">
        <v>1793</v>
      </c>
      <c r="H85" s="249">
        <v>1773</v>
      </c>
      <c r="I85" s="249">
        <f t="shared" si="15"/>
        <v>20</v>
      </c>
      <c r="J85" s="249">
        <f t="shared" si="16"/>
        <v>2000</v>
      </c>
      <c r="K85" s="753">
        <f t="shared" si="17"/>
        <v>2E-3</v>
      </c>
      <c r="L85" s="248">
        <v>14855</v>
      </c>
      <c r="M85" s="249">
        <v>14525</v>
      </c>
      <c r="N85" s="249">
        <f t="shared" si="18"/>
        <v>330</v>
      </c>
      <c r="O85" s="249">
        <f t="shared" si="19"/>
        <v>33000</v>
      </c>
      <c r="P85" s="753">
        <f t="shared" si="20"/>
        <v>3.3000000000000002E-2</v>
      </c>
      <c r="Q85" s="345"/>
    </row>
    <row r="86" spans="1:17" ht="15.95" customHeight="1">
      <c r="A86" s="200"/>
      <c r="B86" s="252" t="s">
        <v>60</v>
      </c>
      <c r="C86" s="245"/>
      <c r="D86" s="255"/>
      <c r="E86" s="255"/>
      <c r="F86" s="245"/>
      <c r="G86" s="248"/>
      <c r="H86" s="249"/>
      <c r="I86" s="249"/>
      <c r="J86" s="249"/>
      <c r="K86" s="753"/>
      <c r="L86" s="248"/>
      <c r="M86" s="249"/>
      <c r="N86" s="249"/>
      <c r="O86" s="249"/>
      <c r="P86" s="753"/>
      <c r="Q86" s="333"/>
    </row>
    <row r="87" spans="1:17" ht="15.95" customHeight="1">
      <c r="A87" s="200">
        <v>55</v>
      </c>
      <c r="B87" s="251" t="s">
        <v>61</v>
      </c>
      <c r="C87" s="245">
        <v>4902519</v>
      </c>
      <c r="D87" s="254" t="s">
        <v>12</v>
      </c>
      <c r="E87" s="240" t="s">
        <v>300</v>
      </c>
      <c r="F87" s="245">
        <v>500</v>
      </c>
      <c r="G87" s="248">
        <v>1</v>
      </c>
      <c r="H87" s="249">
        <v>1</v>
      </c>
      <c r="I87" s="249">
        <f>G87-H87</f>
        <v>0</v>
      </c>
      <c r="J87" s="249">
        <f>$F87*I87</f>
        <v>0</v>
      </c>
      <c r="K87" s="753">
        <f>J87/1000000</f>
        <v>0</v>
      </c>
      <c r="L87" s="248">
        <v>88</v>
      </c>
      <c r="M87" s="249">
        <v>70</v>
      </c>
      <c r="N87" s="249">
        <f>L87-M87</f>
        <v>18</v>
      </c>
      <c r="O87" s="249">
        <f>$F87*N87</f>
        <v>9000</v>
      </c>
      <c r="P87" s="753">
        <f>O87/1000000</f>
        <v>8.9999999999999993E-3</v>
      </c>
      <c r="Q87" s="333"/>
    </row>
    <row r="88" spans="1:17" ht="15.95" customHeight="1">
      <c r="A88" s="200">
        <v>56</v>
      </c>
      <c r="B88" s="251" t="s">
        <v>62</v>
      </c>
      <c r="C88" s="245">
        <v>4902579</v>
      </c>
      <c r="D88" s="254" t="s">
        <v>12</v>
      </c>
      <c r="E88" s="240" t="s">
        <v>300</v>
      </c>
      <c r="F88" s="245">
        <v>500</v>
      </c>
      <c r="G88" s="248">
        <v>999898</v>
      </c>
      <c r="H88" s="249">
        <v>999898</v>
      </c>
      <c r="I88" s="249">
        <f>G88-H88</f>
        <v>0</v>
      </c>
      <c r="J88" s="249">
        <f>$F88*I88</f>
        <v>0</v>
      </c>
      <c r="K88" s="753">
        <f>J88/1000000</f>
        <v>0</v>
      </c>
      <c r="L88" s="248">
        <v>2794</v>
      </c>
      <c r="M88" s="249">
        <v>2790</v>
      </c>
      <c r="N88" s="249">
        <f>L88-M88</f>
        <v>4</v>
      </c>
      <c r="O88" s="249">
        <f>$F88*N88</f>
        <v>2000</v>
      </c>
      <c r="P88" s="753">
        <f>O88/1000000</f>
        <v>2E-3</v>
      </c>
      <c r="Q88" s="333"/>
    </row>
    <row r="89" spans="1:17" ht="15.95" customHeight="1">
      <c r="A89" s="200">
        <v>57</v>
      </c>
      <c r="B89" s="251" t="s">
        <v>63</v>
      </c>
      <c r="C89" s="245">
        <v>4865089</v>
      </c>
      <c r="D89" s="254" t="s">
        <v>12</v>
      </c>
      <c r="E89" s="240" t="s">
        <v>300</v>
      </c>
      <c r="F89" s="708">
        <v>500</v>
      </c>
      <c r="G89" s="248">
        <v>999927</v>
      </c>
      <c r="H89" s="249">
        <v>999927</v>
      </c>
      <c r="I89" s="249">
        <f>G89-H89</f>
        <v>0</v>
      </c>
      <c r="J89" s="249">
        <f>$F89*I89</f>
        <v>0</v>
      </c>
      <c r="K89" s="753">
        <f>J89/1000000</f>
        <v>0</v>
      </c>
      <c r="L89" s="248">
        <v>5</v>
      </c>
      <c r="M89" s="249">
        <v>33</v>
      </c>
      <c r="N89" s="249">
        <f>L89-M89</f>
        <v>-28</v>
      </c>
      <c r="O89" s="249">
        <f>$F89*N89</f>
        <v>-14000</v>
      </c>
      <c r="P89" s="753">
        <f>O89/1000000</f>
        <v>-1.4E-2</v>
      </c>
      <c r="Q89" s="333"/>
    </row>
    <row r="90" spans="1:17" ht="15.95" customHeight="1">
      <c r="A90" s="200">
        <v>58</v>
      </c>
      <c r="B90" s="251" t="s">
        <v>64</v>
      </c>
      <c r="C90" s="245">
        <v>4865090</v>
      </c>
      <c r="D90" s="254" t="s">
        <v>12</v>
      </c>
      <c r="E90" s="240" t="s">
        <v>300</v>
      </c>
      <c r="F90" s="708">
        <v>500</v>
      </c>
      <c r="G90" s="248">
        <v>1233</v>
      </c>
      <c r="H90" s="249">
        <v>1233</v>
      </c>
      <c r="I90" s="249">
        <f>G90-H90</f>
        <v>0</v>
      </c>
      <c r="J90" s="249">
        <f>$F90*I90</f>
        <v>0</v>
      </c>
      <c r="K90" s="753">
        <f>J90/1000000</f>
        <v>0</v>
      </c>
      <c r="L90" s="248">
        <v>1858</v>
      </c>
      <c r="M90" s="249">
        <v>1856</v>
      </c>
      <c r="N90" s="249">
        <f>L90-M90</f>
        <v>2</v>
      </c>
      <c r="O90" s="249">
        <f>$F90*N90</f>
        <v>1000</v>
      </c>
      <c r="P90" s="753">
        <f>O90/1000000</f>
        <v>1E-3</v>
      </c>
      <c r="Q90" s="333"/>
    </row>
    <row r="91" spans="1:17" ht="15.95" customHeight="1">
      <c r="A91" s="498"/>
      <c r="B91" s="252" t="s">
        <v>66</v>
      </c>
      <c r="C91" s="245"/>
      <c r="D91" s="255"/>
      <c r="E91" s="255"/>
      <c r="F91" s="245"/>
      <c r="G91" s="248"/>
      <c r="H91" s="249"/>
      <c r="I91" s="249"/>
      <c r="J91" s="249"/>
      <c r="K91" s="753"/>
      <c r="L91" s="248"/>
      <c r="M91" s="249"/>
      <c r="N91" s="249"/>
      <c r="O91" s="249"/>
      <c r="P91" s="753"/>
      <c r="Q91" s="333"/>
    </row>
    <row r="92" spans="1:17" ht="15.95" customHeight="1">
      <c r="A92" s="200">
        <v>59</v>
      </c>
      <c r="B92" s="251" t="s">
        <v>59</v>
      </c>
      <c r="C92" s="245">
        <v>4902568</v>
      </c>
      <c r="D92" s="254" t="s">
        <v>12</v>
      </c>
      <c r="E92" s="240" t="s">
        <v>300</v>
      </c>
      <c r="F92" s="245">
        <v>100</v>
      </c>
      <c r="G92" s="248">
        <v>992135</v>
      </c>
      <c r="H92" s="249">
        <v>992142</v>
      </c>
      <c r="I92" s="249">
        <f>G92-H92</f>
        <v>-7</v>
      </c>
      <c r="J92" s="249">
        <f>$F92*I92</f>
        <v>-700</v>
      </c>
      <c r="K92" s="753">
        <f>J92/1000000</f>
        <v>-6.9999999999999999E-4</v>
      </c>
      <c r="L92" s="248">
        <v>5220</v>
      </c>
      <c r="M92" s="249">
        <v>5230</v>
      </c>
      <c r="N92" s="249">
        <f>L92-M92</f>
        <v>-10</v>
      </c>
      <c r="O92" s="249">
        <f>$F92*N92</f>
        <v>-1000</v>
      </c>
      <c r="P92" s="753">
        <f>O92/1000000</f>
        <v>-1E-3</v>
      </c>
      <c r="Q92" s="341"/>
    </row>
    <row r="93" spans="1:17" ht="15.95" customHeight="1">
      <c r="A93" s="498"/>
      <c r="B93" s="252" t="s">
        <v>67</v>
      </c>
      <c r="C93" s="245"/>
      <c r="D93" s="255"/>
      <c r="E93" s="255"/>
      <c r="F93" s="245"/>
      <c r="G93" s="248"/>
      <c r="H93" s="249"/>
      <c r="I93" s="249"/>
      <c r="J93" s="249"/>
      <c r="K93" s="753"/>
      <c r="L93" s="248"/>
      <c r="M93" s="249"/>
      <c r="N93" s="249"/>
      <c r="O93" s="249"/>
      <c r="P93" s="753"/>
      <c r="Q93" s="333"/>
    </row>
    <row r="94" spans="1:17" ht="15.75" customHeight="1">
      <c r="A94" s="200">
        <v>60</v>
      </c>
      <c r="B94" s="251" t="s">
        <v>68</v>
      </c>
      <c r="C94" s="245">
        <v>4902599</v>
      </c>
      <c r="D94" s="254" t="s">
        <v>12</v>
      </c>
      <c r="E94" s="240" t="s">
        <v>300</v>
      </c>
      <c r="F94" s="708">
        <v>1333.33</v>
      </c>
      <c r="G94" s="248">
        <v>195</v>
      </c>
      <c r="H94" s="249">
        <v>195</v>
      </c>
      <c r="I94" s="249">
        <f>G94-H94</f>
        <v>0</v>
      </c>
      <c r="J94" s="249">
        <f>$F94*I94</f>
        <v>0</v>
      </c>
      <c r="K94" s="753">
        <f>J94/1000000</f>
        <v>0</v>
      </c>
      <c r="L94" s="248">
        <v>218</v>
      </c>
      <c r="M94" s="249">
        <v>208</v>
      </c>
      <c r="N94" s="249">
        <f>L94-M94</f>
        <v>10</v>
      </c>
      <c r="O94" s="249">
        <f>$F94*N94</f>
        <v>13333.3</v>
      </c>
      <c r="P94" s="753">
        <f>O94/1000000</f>
        <v>1.3333299999999999E-2</v>
      </c>
      <c r="Q94" s="333"/>
    </row>
    <row r="95" spans="1:17" ht="15.95" customHeight="1">
      <c r="A95" s="200">
        <v>61</v>
      </c>
      <c r="B95" s="251" t="s">
        <v>69</v>
      </c>
      <c r="C95" s="245">
        <v>4865082</v>
      </c>
      <c r="D95" s="254" t="s">
        <v>12</v>
      </c>
      <c r="E95" s="240" t="s">
        <v>300</v>
      </c>
      <c r="F95" s="245">
        <v>133.33000000000001</v>
      </c>
      <c r="G95" s="248">
        <v>1692</v>
      </c>
      <c r="H95" s="249">
        <v>1695</v>
      </c>
      <c r="I95" s="249">
        <f>G95-H95</f>
        <v>-3</v>
      </c>
      <c r="J95" s="249">
        <f>$F95*I95</f>
        <v>-399.99</v>
      </c>
      <c r="K95" s="753">
        <f>J95/1000000</f>
        <v>-3.9999000000000002E-4</v>
      </c>
      <c r="L95" s="248">
        <v>742</v>
      </c>
      <c r="M95" s="249">
        <v>737</v>
      </c>
      <c r="N95" s="249">
        <f>L95-M95</f>
        <v>5</v>
      </c>
      <c r="O95" s="249">
        <f>$F95*N95</f>
        <v>666.65000000000009</v>
      </c>
      <c r="P95" s="753">
        <f>O95/1000000</f>
        <v>6.6665000000000008E-4</v>
      </c>
      <c r="Q95" s="333"/>
    </row>
    <row r="96" spans="1:17" ht="15.95" customHeight="1">
      <c r="A96" s="200">
        <v>62</v>
      </c>
      <c r="B96" s="251" t="s">
        <v>70</v>
      </c>
      <c r="C96" s="245">
        <v>4902577</v>
      </c>
      <c r="D96" s="254" t="s">
        <v>12</v>
      </c>
      <c r="E96" s="240" t="s">
        <v>300</v>
      </c>
      <c r="F96" s="245">
        <v>100</v>
      </c>
      <c r="G96" s="248">
        <v>4884</v>
      </c>
      <c r="H96" s="249">
        <v>4881</v>
      </c>
      <c r="I96" s="249">
        <f>G96-H96</f>
        <v>3</v>
      </c>
      <c r="J96" s="249">
        <f>$F96*I96</f>
        <v>300</v>
      </c>
      <c r="K96" s="753">
        <f>J96/1000000</f>
        <v>2.9999999999999997E-4</v>
      </c>
      <c r="L96" s="248">
        <v>1025</v>
      </c>
      <c r="M96" s="249">
        <v>969</v>
      </c>
      <c r="N96" s="249">
        <f>L96-M96</f>
        <v>56</v>
      </c>
      <c r="O96" s="249">
        <f>$F96*N96</f>
        <v>5600</v>
      </c>
      <c r="P96" s="753">
        <f>O96/1000000</f>
        <v>5.5999999999999999E-3</v>
      </c>
      <c r="Q96" s="341"/>
    </row>
    <row r="97" spans="1:17" ht="15.95" customHeight="1">
      <c r="A97" s="200"/>
      <c r="B97" s="252" t="s">
        <v>30</v>
      </c>
      <c r="C97" s="245"/>
      <c r="D97" s="255"/>
      <c r="E97" s="255"/>
      <c r="F97" s="245"/>
      <c r="G97" s="248"/>
      <c r="H97" s="249"/>
      <c r="I97" s="249"/>
      <c r="J97" s="249"/>
      <c r="K97" s="753"/>
      <c r="L97" s="248"/>
      <c r="M97" s="249"/>
      <c r="N97" s="249"/>
      <c r="O97" s="249"/>
      <c r="P97" s="753"/>
      <c r="Q97" s="333"/>
    </row>
    <row r="98" spans="1:17" ht="15.95" customHeight="1">
      <c r="A98" s="200">
        <v>63</v>
      </c>
      <c r="B98" s="251" t="s">
        <v>65</v>
      </c>
      <c r="C98" s="245">
        <v>4864797</v>
      </c>
      <c r="D98" s="254" t="s">
        <v>12</v>
      </c>
      <c r="E98" s="240" t="s">
        <v>300</v>
      </c>
      <c r="F98" s="245">
        <v>100</v>
      </c>
      <c r="G98" s="248">
        <v>61446</v>
      </c>
      <c r="H98" s="249">
        <v>62185</v>
      </c>
      <c r="I98" s="249">
        <f>G98-H98</f>
        <v>-739</v>
      </c>
      <c r="J98" s="249">
        <f>$F98*I98</f>
        <v>-73900</v>
      </c>
      <c r="K98" s="753">
        <f>J98/1000000</f>
        <v>-7.3899999999999993E-2</v>
      </c>
      <c r="L98" s="248">
        <v>4439</v>
      </c>
      <c r="M98" s="249">
        <v>4441</v>
      </c>
      <c r="N98" s="249">
        <f>L98-M98</f>
        <v>-2</v>
      </c>
      <c r="O98" s="249">
        <f>$F98*N98</f>
        <v>-200</v>
      </c>
      <c r="P98" s="753">
        <f>O98/1000000</f>
        <v>-2.0000000000000001E-4</v>
      </c>
      <c r="Q98" s="333"/>
    </row>
    <row r="99" spans="1:17" ht="15.95" customHeight="1">
      <c r="A99" s="237">
        <v>64</v>
      </c>
      <c r="B99" s="251" t="s">
        <v>215</v>
      </c>
      <c r="C99" s="245">
        <v>4865077</v>
      </c>
      <c r="D99" s="254" t="s">
        <v>12</v>
      </c>
      <c r="E99" s="240" t="s">
        <v>300</v>
      </c>
      <c r="F99" s="245">
        <v>133.33000000000001</v>
      </c>
      <c r="G99" s="248">
        <v>24</v>
      </c>
      <c r="H99" s="249">
        <v>69</v>
      </c>
      <c r="I99" s="249">
        <f>G99-H99</f>
        <v>-45</v>
      </c>
      <c r="J99" s="249">
        <f>$F99*I99</f>
        <v>-5999.85</v>
      </c>
      <c r="K99" s="753">
        <f>J99/1000000</f>
        <v>-5.9998500000000001E-3</v>
      </c>
      <c r="L99" s="248">
        <v>265</v>
      </c>
      <c r="M99" s="249">
        <v>266</v>
      </c>
      <c r="N99" s="249">
        <f>L99-M99</f>
        <v>-1</v>
      </c>
      <c r="O99" s="249">
        <f>$F99*N99</f>
        <v>-133.33000000000001</v>
      </c>
      <c r="P99" s="753">
        <f>O99/1000000</f>
        <v>-1.3333E-4</v>
      </c>
      <c r="Q99" s="492"/>
    </row>
    <row r="100" spans="1:17" ht="15.95" customHeight="1">
      <c r="A100" s="237">
        <v>65</v>
      </c>
      <c r="B100" s="251" t="s">
        <v>75</v>
      </c>
      <c r="C100" s="245">
        <v>4865081</v>
      </c>
      <c r="D100" s="254" t="s">
        <v>12</v>
      </c>
      <c r="E100" s="240" t="s">
        <v>300</v>
      </c>
      <c r="F100" s="245">
        <v>-400</v>
      </c>
      <c r="G100" s="248">
        <v>0</v>
      </c>
      <c r="H100" s="249">
        <v>0</v>
      </c>
      <c r="I100" s="249">
        <f>G100-H100</f>
        <v>0</v>
      </c>
      <c r="J100" s="249">
        <f>$F100*I100</f>
        <v>0</v>
      </c>
      <c r="K100" s="753">
        <f>J100/1000000</f>
        <v>0</v>
      </c>
      <c r="L100" s="248">
        <v>0</v>
      </c>
      <c r="M100" s="249">
        <v>0</v>
      </c>
      <c r="N100" s="249">
        <f>L100-M100</f>
        <v>0</v>
      </c>
      <c r="O100" s="249">
        <f>$F100*N100</f>
        <v>0</v>
      </c>
      <c r="P100" s="753">
        <f>O100/1000000</f>
        <v>0</v>
      </c>
      <c r="Q100" s="492"/>
    </row>
    <row r="101" spans="1:17" ht="15.95" customHeight="1">
      <c r="A101" s="498"/>
      <c r="B101" s="252" t="s">
        <v>71</v>
      </c>
      <c r="C101" s="245"/>
      <c r="D101" s="254"/>
      <c r="E101" s="254"/>
      <c r="F101" s="245"/>
      <c r="G101" s="248"/>
      <c r="H101" s="249"/>
      <c r="I101" s="249"/>
      <c r="J101" s="249"/>
      <c r="K101" s="753"/>
      <c r="L101" s="248"/>
      <c r="M101" s="249"/>
      <c r="N101" s="249"/>
      <c r="O101" s="249"/>
      <c r="P101" s="753"/>
      <c r="Q101" s="492"/>
    </row>
    <row r="102" spans="1:17" ht="16.5">
      <c r="A102" s="237">
        <v>66</v>
      </c>
      <c r="B102" s="550" t="s">
        <v>72</v>
      </c>
      <c r="C102" s="245">
        <v>4902529</v>
      </c>
      <c r="D102" s="254" t="s">
        <v>12</v>
      </c>
      <c r="E102" s="240" t="s">
        <v>300</v>
      </c>
      <c r="F102" s="245">
        <v>-400</v>
      </c>
      <c r="G102" s="248">
        <v>999993</v>
      </c>
      <c r="H102" s="249">
        <v>999999</v>
      </c>
      <c r="I102" s="249">
        <f>G102-H102</f>
        <v>-6</v>
      </c>
      <c r="J102" s="249">
        <f>$F102*I102</f>
        <v>2400</v>
      </c>
      <c r="K102" s="753">
        <f>J102/1000000</f>
        <v>2.3999999999999998E-3</v>
      </c>
      <c r="L102" s="248">
        <v>999967</v>
      </c>
      <c r="M102" s="249">
        <v>999967</v>
      </c>
      <c r="N102" s="249">
        <f>L102-M102</f>
        <v>0</v>
      </c>
      <c r="O102" s="249">
        <f>$F102*N102</f>
        <v>0</v>
      </c>
      <c r="P102" s="753">
        <f>O102/1000000</f>
        <v>0</v>
      </c>
      <c r="Q102" s="677"/>
    </row>
    <row r="103" spans="1:17" ht="16.5">
      <c r="A103" s="237">
        <v>67</v>
      </c>
      <c r="B103" s="550" t="s">
        <v>73</v>
      </c>
      <c r="C103" s="245">
        <v>4902525</v>
      </c>
      <c r="D103" s="254" t="s">
        <v>12</v>
      </c>
      <c r="E103" s="240" t="s">
        <v>300</v>
      </c>
      <c r="F103" s="245">
        <v>400</v>
      </c>
      <c r="G103" s="248">
        <v>999896</v>
      </c>
      <c r="H103" s="249">
        <v>999896</v>
      </c>
      <c r="I103" s="249">
        <f>G103-H103</f>
        <v>0</v>
      </c>
      <c r="J103" s="249">
        <f>$F103*I103</f>
        <v>0</v>
      </c>
      <c r="K103" s="753">
        <f>J103/1000000</f>
        <v>0</v>
      </c>
      <c r="L103" s="248">
        <v>999460</v>
      </c>
      <c r="M103" s="249">
        <v>999460</v>
      </c>
      <c r="N103" s="249">
        <f>L103-M103</f>
        <v>0</v>
      </c>
      <c r="O103" s="249">
        <f>$F103*N103</f>
        <v>0</v>
      </c>
      <c r="P103" s="753">
        <f>O103/1000000</f>
        <v>0</v>
      </c>
      <c r="Q103" s="341"/>
    </row>
    <row r="104" spans="1:17" ht="16.5">
      <c r="A104" s="498"/>
      <c r="B104" s="252" t="s">
        <v>335</v>
      </c>
      <c r="C104" s="245"/>
      <c r="D104" s="254"/>
      <c r="E104" s="240"/>
      <c r="F104" s="245"/>
      <c r="G104" s="248"/>
      <c r="H104" s="249"/>
      <c r="I104" s="249"/>
      <c r="J104" s="249"/>
      <c r="K104" s="753"/>
      <c r="L104" s="248"/>
      <c r="M104" s="249"/>
      <c r="N104" s="249"/>
      <c r="O104" s="249"/>
      <c r="P104" s="753"/>
      <c r="Q104" s="333"/>
    </row>
    <row r="105" spans="1:17" ht="18">
      <c r="A105" s="237">
        <v>68</v>
      </c>
      <c r="B105" s="251" t="s">
        <v>341</v>
      </c>
      <c r="C105" s="227">
        <v>4864983</v>
      </c>
      <c r="D105" s="92" t="s">
        <v>12</v>
      </c>
      <c r="E105" s="75" t="s">
        <v>300</v>
      </c>
      <c r="F105" s="305">
        <v>800</v>
      </c>
      <c r="G105" s="248">
        <v>927093</v>
      </c>
      <c r="H105" s="249">
        <v>928192</v>
      </c>
      <c r="I105" s="235">
        <f>G105-H105</f>
        <v>-1099</v>
      </c>
      <c r="J105" s="235">
        <f>$F105*I105</f>
        <v>-879200</v>
      </c>
      <c r="K105" s="760">
        <f>J105/1000000</f>
        <v>-0.87919999999999998</v>
      </c>
      <c r="L105" s="248">
        <v>997579</v>
      </c>
      <c r="M105" s="249">
        <v>997589</v>
      </c>
      <c r="N105" s="235">
        <f>L105-M105</f>
        <v>-10</v>
      </c>
      <c r="O105" s="235">
        <f>$F105*N105</f>
        <v>-8000</v>
      </c>
      <c r="P105" s="760">
        <f>O105/1000000</f>
        <v>-8.0000000000000002E-3</v>
      </c>
      <c r="Q105" s="333"/>
    </row>
    <row r="106" spans="1:17" ht="18">
      <c r="A106" s="237">
        <v>69</v>
      </c>
      <c r="B106" s="251" t="s">
        <v>351</v>
      </c>
      <c r="C106" s="227">
        <v>5295166</v>
      </c>
      <c r="D106" s="92" t="s">
        <v>12</v>
      </c>
      <c r="E106" s="75" t="s">
        <v>300</v>
      </c>
      <c r="F106" s="245">
        <v>400</v>
      </c>
      <c r="G106" s="248">
        <v>998380</v>
      </c>
      <c r="H106" s="249">
        <v>999245</v>
      </c>
      <c r="I106" s="235">
        <f>G106-H106</f>
        <v>-865</v>
      </c>
      <c r="J106" s="235">
        <f>$F106*I106</f>
        <v>-346000</v>
      </c>
      <c r="K106" s="760">
        <f>J106/1000000</f>
        <v>-0.34599999999999997</v>
      </c>
      <c r="L106" s="248">
        <v>999982</v>
      </c>
      <c r="M106" s="249">
        <v>999985</v>
      </c>
      <c r="N106" s="235">
        <f>L106-M106</f>
        <v>-3</v>
      </c>
      <c r="O106" s="235">
        <f>$F106*N106</f>
        <v>-1200</v>
      </c>
      <c r="P106" s="760">
        <f>O106/1000000</f>
        <v>-1.1999999999999999E-3</v>
      </c>
      <c r="Q106" s="341"/>
    </row>
    <row r="107" spans="1:17" ht="18">
      <c r="A107" s="498"/>
      <c r="B107" s="252" t="s">
        <v>365</v>
      </c>
      <c r="C107" s="227"/>
      <c r="D107" s="92"/>
      <c r="E107" s="75"/>
      <c r="F107" s="245"/>
      <c r="G107" s="248"/>
      <c r="H107" s="249"/>
      <c r="I107" s="235"/>
      <c r="J107" s="235"/>
      <c r="K107" s="760"/>
      <c r="L107" s="248"/>
      <c r="M107" s="249"/>
      <c r="N107" s="235"/>
      <c r="O107" s="235"/>
      <c r="P107" s="760"/>
      <c r="Q107" s="333"/>
    </row>
    <row r="108" spans="1:17" ht="18">
      <c r="A108" s="237">
        <v>70</v>
      </c>
      <c r="B108" s="251" t="s">
        <v>366</v>
      </c>
      <c r="C108" s="227">
        <v>4864810</v>
      </c>
      <c r="D108" s="92" t="s">
        <v>12</v>
      </c>
      <c r="E108" s="75" t="s">
        <v>300</v>
      </c>
      <c r="F108" s="305">
        <v>200</v>
      </c>
      <c r="G108" s="248">
        <v>952577</v>
      </c>
      <c r="H108" s="249">
        <v>953833</v>
      </c>
      <c r="I108" s="249">
        <f>G108-H108</f>
        <v>-1256</v>
      </c>
      <c r="J108" s="249">
        <f>$F108*I108</f>
        <v>-251200</v>
      </c>
      <c r="K108" s="758">
        <f>J108/1000000</f>
        <v>-0.25119999999999998</v>
      </c>
      <c r="L108" s="248">
        <v>998687</v>
      </c>
      <c r="M108" s="249">
        <v>998708</v>
      </c>
      <c r="N108" s="249">
        <f>L108-M108</f>
        <v>-21</v>
      </c>
      <c r="O108" s="249">
        <f>$F108*N108</f>
        <v>-4200</v>
      </c>
      <c r="P108" s="753">
        <f>O108/1000000</f>
        <v>-4.1999999999999997E-3</v>
      </c>
      <c r="Q108" s="333"/>
    </row>
    <row r="109" spans="1:17" s="356" customFormat="1" ht="18">
      <c r="A109" s="709">
        <v>71</v>
      </c>
      <c r="B109" s="508" t="s">
        <v>367</v>
      </c>
      <c r="C109" s="227">
        <v>4864901</v>
      </c>
      <c r="D109" s="92" t="s">
        <v>12</v>
      </c>
      <c r="E109" s="75" t="s">
        <v>300</v>
      </c>
      <c r="F109" s="245">
        <v>250</v>
      </c>
      <c r="G109" s="248">
        <v>985445</v>
      </c>
      <c r="H109" s="249">
        <v>986304</v>
      </c>
      <c r="I109" s="235">
        <f>G109-H109</f>
        <v>-859</v>
      </c>
      <c r="J109" s="235">
        <f>$F109*I109</f>
        <v>-214750</v>
      </c>
      <c r="K109" s="760">
        <f>J109/1000000</f>
        <v>-0.21475</v>
      </c>
      <c r="L109" s="248">
        <v>1641</v>
      </c>
      <c r="M109" s="249">
        <v>1644</v>
      </c>
      <c r="N109" s="235">
        <f>L109-M109</f>
        <v>-3</v>
      </c>
      <c r="O109" s="235">
        <f>$F109*N109</f>
        <v>-750</v>
      </c>
      <c r="P109" s="760">
        <f>O109/1000000</f>
        <v>-7.5000000000000002E-4</v>
      </c>
      <c r="Q109" s="333"/>
    </row>
    <row r="110" spans="1:17" s="356" customFormat="1" ht="18">
      <c r="A110" s="709"/>
      <c r="B110" s="253" t="s">
        <v>404</v>
      </c>
      <c r="C110" s="227"/>
      <c r="D110" s="92"/>
      <c r="E110" s="75"/>
      <c r="F110" s="245"/>
      <c r="G110" s="248"/>
      <c r="H110" s="249"/>
      <c r="I110" s="235"/>
      <c r="J110" s="235"/>
      <c r="K110" s="760"/>
      <c r="L110" s="248"/>
      <c r="M110" s="249"/>
      <c r="N110" s="235"/>
      <c r="O110" s="235"/>
      <c r="P110" s="760"/>
      <c r="Q110" s="333"/>
    </row>
    <row r="111" spans="1:17" s="356" customFormat="1" ht="18">
      <c r="A111" s="709">
        <v>72</v>
      </c>
      <c r="B111" s="508" t="s">
        <v>409</v>
      </c>
      <c r="C111" s="227">
        <v>4864960</v>
      </c>
      <c r="D111" s="92" t="s">
        <v>12</v>
      </c>
      <c r="E111" s="75" t="s">
        <v>300</v>
      </c>
      <c r="F111" s="245">
        <v>1000</v>
      </c>
      <c r="G111" s="248">
        <v>972792</v>
      </c>
      <c r="H111" s="249">
        <v>973180</v>
      </c>
      <c r="I111" s="249">
        <f>G111-H111</f>
        <v>-388</v>
      </c>
      <c r="J111" s="249">
        <f>$F111*I111</f>
        <v>-388000</v>
      </c>
      <c r="K111" s="758">
        <f>J111/1000000</f>
        <v>-0.38800000000000001</v>
      </c>
      <c r="L111" s="248">
        <v>1937</v>
      </c>
      <c r="M111" s="249">
        <v>2123</v>
      </c>
      <c r="N111" s="249">
        <f>L111-M111</f>
        <v>-186</v>
      </c>
      <c r="O111" s="249">
        <f>$F111*N111</f>
        <v>-186000</v>
      </c>
      <c r="P111" s="753">
        <f>O111/1000000</f>
        <v>-0.186</v>
      </c>
      <c r="Q111" s="333"/>
    </row>
    <row r="112" spans="1:17" ht="18">
      <c r="A112" s="709">
        <v>73</v>
      </c>
      <c r="B112" s="508" t="s">
        <v>410</v>
      </c>
      <c r="C112" s="227">
        <v>5129960</v>
      </c>
      <c r="D112" s="92" t="s">
        <v>12</v>
      </c>
      <c r="E112" s="75" t="s">
        <v>300</v>
      </c>
      <c r="F112" s="357">
        <v>281.25</v>
      </c>
      <c r="G112" s="248">
        <v>631</v>
      </c>
      <c r="H112" s="249">
        <v>667</v>
      </c>
      <c r="I112" s="249">
        <f>G112-H112</f>
        <v>-36</v>
      </c>
      <c r="J112" s="249">
        <f>$F112*I112</f>
        <v>-10125</v>
      </c>
      <c r="K112" s="758">
        <f>J112/1000000</f>
        <v>-1.0125E-2</v>
      </c>
      <c r="L112" s="248">
        <v>978</v>
      </c>
      <c r="M112" s="249">
        <v>978</v>
      </c>
      <c r="N112" s="249">
        <f>L112-M112</f>
        <v>0</v>
      </c>
      <c r="O112" s="249">
        <f>$F112*N112</f>
        <v>0</v>
      </c>
      <c r="P112" s="753">
        <f>O112/1000000</f>
        <v>0</v>
      </c>
      <c r="Q112" s="333"/>
    </row>
    <row r="113" spans="1:17" ht="18">
      <c r="A113" s="709"/>
      <c r="B113" s="252" t="s">
        <v>468</v>
      </c>
      <c r="C113" s="227"/>
      <c r="D113" s="92"/>
      <c r="E113" s="75"/>
      <c r="F113" s="357"/>
      <c r="G113" s="248"/>
      <c r="H113" s="249"/>
      <c r="I113" s="249"/>
      <c r="J113" s="249"/>
      <c r="K113" s="758"/>
      <c r="L113" s="248"/>
      <c r="M113" s="249"/>
      <c r="N113" s="249"/>
      <c r="O113" s="249"/>
      <c r="P113" s="758"/>
      <c r="Q113" s="333"/>
    </row>
    <row r="114" spans="1:17" ht="16.5">
      <c r="A114" s="709">
        <v>74</v>
      </c>
      <c r="B114" s="883" t="s">
        <v>474</v>
      </c>
      <c r="C114" s="687" t="s">
        <v>476</v>
      </c>
      <c r="D114" s="254" t="s">
        <v>438</v>
      </c>
      <c r="E114" s="240" t="s">
        <v>300</v>
      </c>
      <c r="F114" s="245">
        <v>1</v>
      </c>
      <c r="G114" s="248">
        <v>-1134000</v>
      </c>
      <c r="H114" s="249">
        <v>-992000</v>
      </c>
      <c r="I114" s="249">
        <f>G114-H114</f>
        <v>-142000</v>
      </c>
      <c r="J114" s="249">
        <f>$F114*I114</f>
        <v>-142000</v>
      </c>
      <c r="K114" s="758">
        <f>J114/1000000</f>
        <v>-0.14199999999999999</v>
      </c>
      <c r="L114" s="248">
        <v>-271000</v>
      </c>
      <c r="M114" s="249">
        <v>-271000</v>
      </c>
      <c r="N114" s="249">
        <f>L114-M114</f>
        <v>0</v>
      </c>
      <c r="O114" s="249">
        <f>$F114*N114</f>
        <v>0</v>
      </c>
      <c r="P114" s="753">
        <f>O114/1000000</f>
        <v>0</v>
      </c>
      <c r="Q114" s="341"/>
    </row>
    <row r="115" spans="1:17" ht="16.5">
      <c r="A115" s="709">
        <v>75</v>
      </c>
      <c r="B115" s="883" t="s">
        <v>475</v>
      </c>
      <c r="C115" s="687" t="s">
        <v>477</v>
      </c>
      <c r="D115" s="254" t="s">
        <v>438</v>
      </c>
      <c r="E115" s="240" t="s">
        <v>300</v>
      </c>
      <c r="F115" s="245">
        <v>1</v>
      </c>
      <c r="G115" s="248">
        <v>-1051000</v>
      </c>
      <c r="H115" s="249">
        <v>-779000</v>
      </c>
      <c r="I115" s="249">
        <f>G115-H115</f>
        <v>-272000</v>
      </c>
      <c r="J115" s="249">
        <f>$F115*I115</f>
        <v>-272000</v>
      </c>
      <c r="K115" s="758">
        <f>J115/1000000</f>
        <v>-0.27200000000000002</v>
      </c>
      <c r="L115" s="248">
        <v>-396000</v>
      </c>
      <c r="M115" s="249">
        <v>-396000</v>
      </c>
      <c r="N115" s="249">
        <f>L115-M115</f>
        <v>0</v>
      </c>
      <c r="O115" s="249">
        <f>$F115*N115</f>
        <v>0</v>
      </c>
      <c r="P115" s="753">
        <f>O115/1000000</f>
        <v>0</v>
      </c>
      <c r="Q115" s="341"/>
    </row>
    <row r="116" spans="1:17" ht="16.5">
      <c r="A116" s="268">
        <v>76</v>
      </c>
      <c r="B116" s="883" t="s">
        <v>509</v>
      </c>
      <c r="C116" s="687" t="s">
        <v>510</v>
      </c>
      <c r="D116" s="254" t="s">
        <v>438</v>
      </c>
      <c r="E116" s="240" t="s">
        <v>300</v>
      </c>
      <c r="F116" s="245">
        <v>1</v>
      </c>
      <c r="G116" s="248">
        <v>-942000</v>
      </c>
      <c r="H116" s="249">
        <v>-726000</v>
      </c>
      <c r="I116" s="249">
        <f>G116-H116</f>
        <v>-216000</v>
      </c>
      <c r="J116" s="249">
        <f>$F116*I116</f>
        <v>-216000</v>
      </c>
      <c r="K116" s="758">
        <f>J116/1000000</f>
        <v>-0.216</v>
      </c>
      <c r="L116" s="248">
        <v>-189000</v>
      </c>
      <c r="M116" s="249">
        <v>-189000</v>
      </c>
      <c r="N116" s="249">
        <f>L116-M116</f>
        <v>0</v>
      </c>
      <c r="O116" s="249">
        <f>$F116*N116</f>
        <v>0</v>
      </c>
      <c r="P116" s="753">
        <f>O116/1000000</f>
        <v>0</v>
      </c>
      <c r="Q116" s="341"/>
    </row>
    <row r="117" spans="1:17" ht="16.5">
      <c r="A117" s="268">
        <v>77</v>
      </c>
      <c r="B117" s="883" t="s">
        <v>504</v>
      </c>
      <c r="C117" s="687" t="s">
        <v>505</v>
      </c>
      <c r="D117" s="254" t="s">
        <v>438</v>
      </c>
      <c r="E117" s="240" t="s">
        <v>300</v>
      </c>
      <c r="F117" s="245">
        <v>1</v>
      </c>
      <c r="G117" s="248">
        <v>-1692000</v>
      </c>
      <c r="H117" s="249">
        <v>-1408000</v>
      </c>
      <c r="I117" s="249">
        <f>G117-H117</f>
        <v>-284000</v>
      </c>
      <c r="J117" s="249">
        <f>$F117*I117</f>
        <v>-284000</v>
      </c>
      <c r="K117" s="758">
        <f>J117/1000000</f>
        <v>-0.28399999999999997</v>
      </c>
      <c r="L117" s="248">
        <v>-258000</v>
      </c>
      <c r="M117" s="249">
        <v>-258000</v>
      </c>
      <c r="N117" s="249">
        <f>L117-M117</f>
        <v>0</v>
      </c>
      <c r="O117" s="249">
        <f>$F117*N117</f>
        <v>0</v>
      </c>
      <c r="P117" s="753">
        <f>O117/1000000</f>
        <v>0</v>
      </c>
      <c r="Q117" s="341"/>
    </row>
    <row r="118" spans="1:17" ht="17.25" thickBot="1">
      <c r="A118" s="269"/>
      <c r="B118" s="884"/>
      <c r="C118" s="885"/>
      <c r="D118" s="548"/>
      <c r="E118" s="545"/>
      <c r="F118" s="886"/>
      <c r="G118" s="332"/>
      <c r="H118" s="332"/>
      <c r="I118" s="332"/>
      <c r="J118" s="332"/>
      <c r="K118" s="887"/>
      <c r="L118" s="332"/>
      <c r="M118" s="332"/>
      <c r="N118" s="332"/>
      <c r="O118" s="332"/>
      <c r="P118" s="887"/>
      <c r="Q118" s="561"/>
    </row>
    <row r="119" spans="1:17" ht="18.75" thickTop="1">
      <c r="B119" s="116" t="s">
        <v>214</v>
      </c>
      <c r="G119" s="249"/>
      <c r="H119" s="249"/>
      <c r="I119" s="392"/>
      <c r="J119" s="392"/>
      <c r="K119" s="312">
        <f>SUM(K7:K118)</f>
        <v>-63.003206240999994</v>
      </c>
      <c r="L119" s="249"/>
      <c r="M119" s="249"/>
      <c r="N119" s="392"/>
      <c r="O119" s="392"/>
      <c r="P119" s="312">
        <f>SUM(P7:P118)</f>
        <v>-3.214215143000001</v>
      </c>
    </row>
    <row r="120" spans="1:17" ht="15">
      <c r="B120" s="11"/>
      <c r="G120" s="249"/>
      <c r="H120" s="249"/>
      <c r="I120" s="392"/>
      <c r="J120" s="392"/>
      <c r="K120" s="761"/>
      <c r="L120" s="249"/>
      <c r="M120" s="249"/>
      <c r="N120" s="392"/>
      <c r="O120" s="392"/>
      <c r="P120" s="761"/>
    </row>
    <row r="121" spans="1:17" ht="15">
      <c r="B121" s="11"/>
      <c r="G121" s="249"/>
      <c r="H121" s="249"/>
      <c r="I121" s="392"/>
      <c r="J121" s="392"/>
      <c r="K121" s="761"/>
      <c r="L121" s="249"/>
      <c r="M121" s="249"/>
      <c r="N121" s="392"/>
      <c r="O121" s="392"/>
      <c r="P121" s="761"/>
    </row>
    <row r="122" spans="1:17" ht="15">
      <c r="B122" s="11"/>
      <c r="G122" s="249"/>
      <c r="H122" s="249"/>
      <c r="I122" s="392"/>
      <c r="J122" s="392"/>
      <c r="K122" s="761"/>
      <c r="L122" s="249"/>
      <c r="M122" s="249"/>
      <c r="N122" s="392"/>
      <c r="O122" s="392"/>
      <c r="P122" s="761"/>
    </row>
    <row r="123" spans="1:17" ht="15">
      <c r="B123" s="11"/>
      <c r="G123" s="249"/>
      <c r="H123" s="249"/>
      <c r="I123" s="392"/>
      <c r="J123" s="392"/>
      <c r="K123" s="761"/>
      <c r="L123" s="249"/>
      <c r="M123" s="249"/>
      <c r="N123" s="392"/>
      <c r="O123" s="392"/>
      <c r="P123" s="761"/>
    </row>
    <row r="124" spans="1:17" ht="15">
      <c r="B124" s="11"/>
      <c r="G124" s="249"/>
      <c r="H124" s="249"/>
      <c r="I124" s="392"/>
      <c r="J124" s="392"/>
      <c r="K124" s="761"/>
      <c r="L124" s="249"/>
      <c r="M124" s="249"/>
      <c r="N124" s="392"/>
      <c r="O124" s="392"/>
      <c r="P124" s="761"/>
    </row>
    <row r="125" spans="1:17" ht="15.75">
      <c r="A125" s="10"/>
      <c r="G125" s="249"/>
      <c r="H125" s="249"/>
      <c r="I125" s="392"/>
      <c r="J125" s="392"/>
      <c r="K125" s="761"/>
      <c r="L125" s="249"/>
      <c r="M125" s="249"/>
      <c r="N125" s="392"/>
      <c r="O125" s="392"/>
      <c r="P125" s="761"/>
    </row>
    <row r="126" spans="1:17" ht="24" thickBot="1">
      <c r="A126" s="143" t="s">
        <v>213</v>
      </c>
      <c r="G126" s="249"/>
      <c r="H126" s="249"/>
      <c r="I126" s="64" t="s">
        <v>347</v>
      </c>
      <c r="J126" s="356"/>
      <c r="K126" s="762"/>
      <c r="L126" s="249"/>
      <c r="M126" s="249"/>
      <c r="N126" s="64" t="s">
        <v>348</v>
      </c>
      <c r="O126" s="356"/>
      <c r="P126" s="762"/>
      <c r="Q126" s="393" t="str">
        <f>Q1</f>
        <v>DECEMBER-2024</v>
      </c>
    </row>
    <row r="127" spans="1:17" ht="39.6" customHeight="1" thickTop="1" thickBot="1">
      <c r="A127" s="386" t="s">
        <v>8</v>
      </c>
      <c r="B127" s="370" t="s">
        <v>9</v>
      </c>
      <c r="C127" s="371" t="s">
        <v>1</v>
      </c>
      <c r="D127" s="371" t="s">
        <v>2</v>
      </c>
      <c r="E127" s="371" t="s">
        <v>3</v>
      </c>
      <c r="F127" s="371" t="s">
        <v>10</v>
      </c>
      <c r="G127" s="369" t="str">
        <f>G5</f>
        <v>FINAL READING 31/12/2024</v>
      </c>
      <c r="H127" s="371" t="str">
        <f>H5</f>
        <v>INTIAL READING 01/12/2024</v>
      </c>
      <c r="I127" s="371" t="s">
        <v>4</v>
      </c>
      <c r="J127" s="371" t="s">
        <v>5</v>
      </c>
      <c r="K127" s="751" t="s">
        <v>6</v>
      </c>
      <c r="L127" s="369" t="str">
        <f>L5</f>
        <v>FINAL READING 31/12/2024</v>
      </c>
      <c r="M127" s="371" t="str">
        <f>M5</f>
        <v>INTIAL READING 01/12/2024</v>
      </c>
      <c r="N127" s="371" t="s">
        <v>4</v>
      </c>
      <c r="O127" s="371" t="s">
        <v>5</v>
      </c>
      <c r="P127" s="751" t="s">
        <v>6</v>
      </c>
      <c r="Q127" s="387" t="s">
        <v>266</v>
      </c>
    </row>
    <row r="128" spans="1:17" ht="7.9" hidden="1" customHeight="1" thickTop="1" thickBot="1">
      <c r="A128" s="9"/>
      <c r="B128" s="8"/>
      <c r="C128" s="7"/>
      <c r="D128" s="7"/>
      <c r="E128" s="7"/>
      <c r="F128" s="7"/>
      <c r="G128" s="249"/>
      <c r="H128" s="249"/>
      <c r="I128" s="392"/>
      <c r="J128" s="392"/>
      <c r="K128" s="761"/>
      <c r="L128" s="249"/>
      <c r="M128" s="249"/>
      <c r="N128" s="392"/>
      <c r="O128" s="392"/>
      <c r="P128" s="761"/>
    </row>
    <row r="129" spans="1:17" ht="15.95" customHeight="1" thickTop="1">
      <c r="A129" s="246"/>
      <c r="B129" s="247" t="s">
        <v>25</v>
      </c>
      <c r="C129" s="238"/>
      <c r="D129" s="233"/>
      <c r="E129" s="233"/>
      <c r="F129" s="233"/>
      <c r="G129" s="390"/>
      <c r="H129" s="390"/>
      <c r="I129" s="395"/>
      <c r="J129" s="395"/>
      <c r="K129" s="763"/>
      <c r="L129" s="390"/>
      <c r="M129" s="390"/>
      <c r="N129" s="395"/>
      <c r="O129" s="395"/>
      <c r="P129" s="763"/>
      <c r="Q129" s="391"/>
    </row>
    <row r="130" spans="1:17" ht="24.75" customHeight="1">
      <c r="A130" s="237">
        <v>1</v>
      </c>
      <c r="B130" s="251" t="s">
        <v>74</v>
      </c>
      <c r="C130" s="245">
        <v>4865146</v>
      </c>
      <c r="D130" s="240" t="s">
        <v>12</v>
      </c>
      <c r="E130" s="240" t="s">
        <v>300</v>
      </c>
      <c r="F130" s="245">
        <v>-33.33</v>
      </c>
      <c r="G130" s="248">
        <v>0</v>
      </c>
      <c r="H130" s="249">
        <v>45</v>
      </c>
      <c r="I130" s="249">
        <f>G130-H130</f>
        <v>-45</v>
      </c>
      <c r="J130" s="249">
        <f>$F130*I130</f>
        <v>1499.85</v>
      </c>
      <c r="K130" s="758">
        <f>J130/1000000</f>
        <v>1.4998499999999998E-3</v>
      </c>
      <c r="L130" s="248">
        <v>681</v>
      </c>
      <c r="M130" s="249">
        <v>750</v>
      </c>
      <c r="N130" s="249">
        <f>L130-M130</f>
        <v>-69</v>
      </c>
      <c r="O130" s="249">
        <f>$F130*N130</f>
        <v>2299.77</v>
      </c>
      <c r="P130" s="753">
        <f>O130/1000000</f>
        <v>2.29977E-3</v>
      </c>
      <c r="Q130" s="353"/>
    </row>
    <row r="131" spans="1:17" ht="25.5" customHeight="1">
      <c r="A131" s="237"/>
      <c r="B131" s="251"/>
      <c r="C131" s="245"/>
      <c r="D131" s="240"/>
      <c r="E131" s="240"/>
      <c r="F131" s="245">
        <v>-33.33</v>
      </c>
      <c r="G131" s="248">
        <v>999824</v>
      </c>
      <c r="H131" s="249">
        <v>999999</v>
      </c>
      <c r="I131" s="249">
        <f>G131-H131</f>
        <v>-175</v>
      </c>
      <c r="J131" s="249">
        <f>$F131*I131</f>
        <v>5832.75</v>
      </c>
      <c r="K131" s="758">
        <f>J131/1000000</f>
        <v>5.8327500000000003E-3</v>
      </c>
      <c r="L131" s="248"/>
      <c r="M131" s="249"/>
      <c r="N131" s="249"/>
      <c r="O131" s="249"/>
      <c r="P131" s="753"/>
      <c r="Q131" s="353"/>
    </row>
    <row r="132" spans="1:17" ht="16.5">
      <c r="A132" s="237"/>
      <c r="B132" s="252" t="s">
        <v>37</v>
      </c>
      <c r="C132" s="245"/>
      <c r="D132" s="255"/>
      <c r="E132" s="255"/>
      <c r="F132" s="245"/>
      <c r="G132" s="248"/>
      <c r="H132" s="249"/>
      <c r="I132" s="249"/>
      <c r="J132" s="249"/>
      <c r="K132" s="753"/>
      <c r="L132" s="248"/>
      <c r="M132" s="249"/>
      <c r="N132" s="249"/>
      <c r="O132" s="249"/>
      <c r="P132" s="753"/>
      <c r="Q132" s="333"/>
    </row>
    <row r="133" spans="1:17" ht="16.5">
      <c r="A133" s="237">
        <v>2</v>
      </c>
      <c r="B133" s="251" t="s">
        <v>38</v>
      </c>
      <c r="C133" s="245" t="s">
        <v>478</v>
      </c>
      <c r="D133" s="254" t="s">
        <v>438</v>
      </c>
      <c r="E133" s="240" t="s">
        <v>300</v>
      </c>
      <c r="F133" s="888">
        <v>-0.8</v>
      </c>
      <c r="G133" s="248">
        <v>697000</v>
      </c>
      <c r="H133" s="249">
        <v>741500</v>
      </c>
      <c r="I133" s="249">
        <f>G133-H133</f>
        <v>-44500</v>
      </c>
      <c r="J133" s="249">
        <f>$F133*I133</f>
        <v>35600</v>
      </c>
      <c r="K133" s="753">
        <f>J133/1000000</f>
        <v>3.56E-2</v>
      </c>
      <c r="L133" s="248">
        <v>-3000</v>
      </c>
      <c r="M133" s="249">
        <v>-2500</v>
      </c>
      <c r="N133" s="249">
        <f>L133-M133</f>
        <v>-500</v>
      </c>
      <c r="O133" s="249">
        <f>$F133*N133</f>
        <v>400</v>
      </c>
      <c r="P133" s="753">
        <f>O133/1000000</f>
        <v>4.0000000000000002E-4</v>
      </c>
      <c r="Q133" s="341"/>
    </row>
    <row r="134" spans="1:17" ht="15.75" customHeight="1">
      <c r="A134" s="237"/>
      <c r="B134" s="252" t="s">
        <v>17</v>
      </c>
      <c r="C134" s="245"/>
      <c r="D134" s="254"/>
      <c r="E134" s="240"/>
      <c r="F134" s="245"/>
      <c r="G134" s="248"/>
      <c r="H134" s="249"/>
      <c r="I134" s="249"/>
      <c r="J134" s="249"/>
      <c r="K134" s="753"/>
      <c r="L134" s="248"/>
      <c r="M134" s="249"/>
      <c r="N134" s="249"/>
      <c r="O134" s="249"/>
      <c r="P134" s="753"/>
      <c r="Q134" s="333"/>
    </row>
    <row r="135" spans="1:17" ht="16.5">
      <c r="A135" s="237">
        <v>3</v>
      </c>
      <c r="B135" s="251" t="s">
        <v>18</v>
      </c>
      <c r="C135" s="245">
        <v>4865119</v>
      </c>
      <c r="D135" s="254" t="s">
        <v>12</v>
      </c>
      <c r="E135" s="240" t="s">
        <v>300</v>
      </c>
      <c r="F135" s="245">
        <v>-1333.33</v>
      </c>
      <c r="G135" s="248">
        <v>374</v>
      </c>
      <c r="H135" s="249">
        <v>374</v>
      </c>
      <c r="I135" s="249">
        <f>G135-H135</f>
        <v>0</v>
      </c>
      <c r="J135" s="249">
        <f>$F135*I135</f>
        <v>0</v>
      </c>
      <c r="K135" s="753">
        <f>J135/1000000</f>
        <v>0</v>
      </c>
      <c r="L135" s="248">
        <v>28</v>
      </c>
      <c r="M135" s="249">
        <v>28</v>
      </c>
      <c r="N135" s="249">
        <f>L135-M135</f>
        <v>0</v>
      </c>
      <c r="O135" s="249">
        <f>$F135*N135</f>
        <v>0</v>
      </c>
      <c r="P135" s="753">
        <f>O135/1000000</f>
        <v>0</v>
      </c>
      <c r="Q135" s="735"/>
    </row>
    <row r="136" spans="1:17" ht="16.5">
      <c r="A136" s="237">
        <v>4</v>
      </c>
      <c r="B136" s="251" t="s">
        <v>19</v>
      </c>
      <c r="C136" s="245">
        <v>4864825</v>
      </c>
      <c r="D136" s="254" t="s">
        <v>12</v>
      </c>
      <c r="E136" s="240" t="s">
        <v>300</v>
      </c>
      <c r="F136" s="245">
        <v>-133.33000000000001</v>
      </c>
      <c r="G136" s="248">
        <v>6704</v>
      </c>
      <c r="H136" s="249">
        <v>6704</v>
      </c>
      <c r="I136" s="249">
        <f>G136-H136</f>
        <v>0</v>
      </c>
      <c r="J136" s="249">
        <f>$F136*I136</f>
        <v>0</v>
      </c>
      <c r="K136" s="753">
        <f>J136/1000000</f>
        <v>0</v>
      </c>
      <c r="L136" s="248">
        <v>4735</v>
      </c>
      <c r="M136" s="249">
        <v>8090</v>
      </c>
      <c r="N136" s="249">
        <f>L136-M136</f>
        <v>-3355</v>
      </c>
      <c r="O136" s="249">
        <f>$F136*N136</f>
        <v>447322.15</v>
      </c>
      <c r="P136" s="753">
        <f>O136/1000000</f>
        <v>0.44732215000000003</v>
      </c>
      <c r="Q136" s="333"/>
    </row>
    <row r="137" spans="1:17" ht="16.5">
      <c r="A137" s="396"/>
      <c r="B137" s="397" t="s">
        <v>44</v>
      </c>
      <c r="C137" s="236"/>
      <c r="D137" s="240"/>
      <c r="E137" s="240"/>
      <c r="F137" s="398"/>
      <c r="G137" s="248"/>
      <c r="H137" s="249"/>
      <c r="I137" s="249"/>
      <c r="J137" s="249"/>
      <c r="K137" s="753"/>
      <c r="L137" s="248"/>
      <c r="M137" s="249"/>
      <c r="N137" s="249"/>
      <c r="O137" s="249"/>
      <c r="P137" s="753"/>
      <c r="Q137" s="333"/>
    </row>
    <row r="138" spans="1:17" ht="16.5">
      <c r="A138" s="237">
        <v>5</v>
      </c>
      <c r="B138" s="360" t="s">
        <v>45</v>
      </c>
      <c r="C138" s="245">
        <v>4865149</v>
      </c>
      <c r="D138" s="255" t="s">
        <v>12</v>
      </c>
      <c r="E138" s="240" t="s">
        <v>300</v>
      </c>
      <c r="F138" s="245">
        <v>-187.5</v>
      </c>
      <c r="G138" s="248">
        <v>994404</v>
      </c>
      <c r="H138" s="249">
        <v>994985</v>
      </c>
      <c r="I138" s="249">
        <f>G138-H138</f>
        <v>-581</v>
      </c>
      <c r="J138" s="249">
        <f>$F138*I138</f>
        <v>108937.5</v>
      </c>
      <c r="K138" s="753">
        <f>J138/1000000</f>
        <v>0.10893750000000001</v>
      </c>
      <c r="L138" s="248">
        <v>996016</v>
      </c>
      <c r="M138" s="249">
        <v>996057</v>
      </c>
      <c r="N138" s="249">
        <f>L138-M138</f>
        <v>-41</v>
      </c>
      <c r="O138" s="249">
        <f>$F138*N138</f>
        <v>7687.5</v>
      </c>
      <c r="P138" s="753">
        <f>O138/1000000</f>
        <v>7.6874999999999999E-3</v>
      </c>
      <c r="Q138" s="354"/>
    </row>
    <row r="139" spans="1:17" ht="16.5">
      <c r="A139" s="237"/>
      <c r="B139" s="252" t="s">
        <v>33</v>
      </c>
      <c r="C139" s="245"/>
      <c r="D139" s="255"/>
      <c r="E139" s="240"/>
      <c r="F139" s="245"/>
      <c r="G139" s="248"/>
      <c r="H139" s="249"/>
      <c r="I139" s="249"/>
      <c r="J139" s="249"/>
      <c r="K139" s="753"/>
      <c r="L139" s="248"/>
      <c r="M139" s="249"/>
      <c r="N139" s="249"/>
      <c r="O139" s="249"/>
      <c r="P139" s="753"/>
      <c r="Q139" s="333"/>
    </row>
    <row r="140" spans="1:17" ht="16.5">
      <c r="A140" s="237">
        <v>6</v>
      </c>
      <c r="B140" s="251" t="s">
        <v>314</v>
      </c>
      <c r="C140" s="245" t="s">
        <v>495</v>
      </c>
      <c r="D140" s="254" t="s">
        <v>12</v>
      </c>
      <c r="E140" s="240" t="s">
        <v>300</v>
      </c>
      <c r="F140" s="708">
        <v>-0.4</v>
      </c>
      <c r="G140" s="248">
        <v>-10268000</v>
      </c>
      <c r="H140" s="249">
        <v>-8760000</v>
      </c>
      <c r="I140" s="249">
        <f>G140-H140</f>
        <v>-1508000</v>
      </c>
      <c r="J140" s="249">
        <f>$F140*I140</f>
        <v>603200</v>
      </c>
      <c r="K140" s="753">
        <f>J140/1000000</f>
        <v>0.60319999999999996</v>
      </c>
      <c r="L140" s="248">
        <v>-3987000</v>
      </c>
      <c r="M140" s="249">
        <v>-3913000</v>
      </c>
      <c r="N140" s="249">
        <f>L140-M140</f>
        <v>-74000</v>
      </c>
      <c r="O140" s="249">
        <f>$F140*N140</f>
        <v>29600</v>
      </c>
      <c r="P140" s="753">
        <f>O140/1000000</f>
        <v>2.9600000000000001E-2</v>
      </c>
      <c r="Q140" s="341"/>
    </row>
    <row r="141" spans="1:17" ht="16.5">
      <c r="A141" s="237"/>
      <c r="B141" s="253" t="s">
        <v>335</v>
      </c>
      <c r="C141" s="245"/>
      <c r="D141" s="254"/>
      <c r="E141" s="240"/>
      <c r="F141" s="245"/>
      <c r="G141" s="248"/>
      <c r="H141" s="249"/>
      <c r="I141" s="249"/>
      <c r="J141" s="249"/>
      <c r="K141" s="753"/>
      <c r="L141" s="248"/>
      <c r="M141" s="249"/>
      <c r="N141" s="249"/>
      <c r="O141" s="249"/>
      <c r="P141" s="753"/>
      <c r="Q141" s="333"/>
    </row>
    <row r="142" spans="1:17" s="240" customFormat="1" ht="15">
      <c r="A142" s="264">
        <v>7</v>
      </c>
      <c r="B142" s="547" t="s">
        <v>340</v>
      </c>
      <c r="C142" s="268">
        <v>4864971</v>
      </c>
      <c r="D142" s="254" t="s">
        <v>12</v>
      </c>
      <c r="E142" s="240" t="s">
        <v>300</v>
      </c>
      <c r="F142" s="254">
        <v>800</v>
      </c>
      <c r="G142" s="248">
        <v>0</v>
      </c>
      <c r="H142" s="249">
        <v>0</v>
      </c>
      <c r="I142" s="255">
        <f>G142-H142</f>
        <v>0</v>
      </c>
      <c r="J142" s="255">
        <f>$F142*I142</f>
        <v>0</v>
      </c>
      <c r="K142" s="764">
        <f>J142/1000000</f>
        <v>0</v>
      </c>
      <c r="L142" s="248">
        <v>999495</v>
      </c>
      <c r="M142" s="249">
        <v>999495</v>
      </c>
      <c r="N142" s="255">
        <f>L142-M142</f>
        <v>0</v>
      </c>
      <c r="O142" s="255">
        <f>$F142*N142</f>
        <v>0</v>
      </c>
      <c r="P142" s="764">
        <f>O142/1000000</f>
        <v>0</v>
      </c>
      <c r="Q142" s="347"/>
    </row>
    <row r="143" spans="1:17" s="481" customFormat="1" ht="18" customHeight="1">
      <c r="A143" s="264"/>
      <c r="B143" s="542" t="s">
        <v>401</v>
      </c>
      <c r="C143" s="268"/>
      <c r="D143" s="254"/>
      <c r="E143" s="240"/>
      <c r="F143" s="254"/>
      <c r="G143" s="248"/>
      <c r="H143" s="249"/>
      <c r="I143" s="255"/>
      <c r="J143" s="255"/>
      <c r="K143" s="764"/>
      <c r="L143" s="248"/>
      <c r="M143" s="249"/>
      <c r="N143" s="255"/>
      <c r="O143" s="255"/>
      <c r="P143" s="764"/>
      <c r="Q143" s="347"/>
    </row>
    <row r="144" spans="1:17" s="481" customFormat="1" ht="15">
      <c r="A144" s="264">
        <v>8</v>
      </c>
      <c r="B144" s="547" t="s">
        <v>402</v>
      </c>
      <c r="C144" s="268">
        <v>4864952</v>
      </c>
      <c r="D144" s="254" t="s">
        <v>12</v>
      </c>
      <c r="E144" s="240" t="s">
        <v>300</v>
      </c>
      <c r="F144" s="254">
        <v>-625</v>
      </c>
      <c r="G144" s="248">
        <v>991490</v>
      </c>
      <c r="H144" s="249">
        <v>991759</v>
      </c>
      <c r="I144" s="255">
        <f>G144-H144</f>
        <v>-269</v>
      </c>
      <c r="J144" s="255">
        <f>$F144*I144</f>
        <v>168125</v>
      </c>
      <c r="K144" s="764">
        <f>J144/1000000</f>
        <v>0.168125</v>
      </c>
      <c r="L144" s="248">
        <v>1033</v>
      </c>
      <c r="M144" s="249">
        <v>1033</v>
      </c>
      <c r="N144" s="255">
        <f>L144-M144</f>
        <v>0</v>
      </c>
      <c r="O144" s="255">
        <f>$F144*N144</f>
        <v>0</v>
      </c>
      <c r="P144" s="764">
        <f>O144/1000000</f>
        <v>0</v>
      </c>
      <c r="Q144" s="347"/>
    </row>
    <row r="145" spans="1:17" s="481" customFormat="1" ht="15">
      <c r="A145" s="264">
        <v>9</v>
      </c>
      <c r="B145" s="547" t="s">
        <v>402</v>
      </c>
      <c r="C145" s="268">
        <v>4865039</v>
      </c>
      <c r="D145" s="254" t="s">
        <v>12</v>
      </c>
      <c r="E145" s="240" t="s">
        <v>300</v>
      </c>
      <c r="F145" s="254">
        <v>-500</v>
      </c>
      <c r="G145" s="248">
        <v>999417</v>
      </c>
      <c r="H145" s="249">
        <v>999495</v>
      </c>
      <c r="I145" s="255">
        <f>G145-H145</f>
        <v>-78</v>
      </c>
      <c r="J145" s="255">
        <f>$F145*I145</f>
        <v>39000</v>
      </c>
      <c r="K145" s="764">
        <f>J145/1000000</f>
        <v>3.9E-2</v>
      </c>
      <c r="L145" s="248">
        <v>855</v>
      </c>
      <c r="M145" s="249">
        <v>856</v>
      </c>
      <c r="N145" s="255">
        <f>L145-M145</f>
        <v>-1</v>
      </c>
      <c r="O145" s="255">
        <f>$F145*N145</f>
        <v>500</v>
      </c>
      <c r="P145" s="764">
        <f>O145/1000000</f>
        <v>5.0000000000000001E-4</v>
      </c>
      <c r="Q145" s="347"/>
    </row>
    <row r="146" spans="1:17" s="481" customFormat="1" ht="15.75">
      <c r="A146" s="264"/>
      <c r="B146" s="542" t="s">
        <v>404</v>
      </c>
      <c r="C146" s="268"/>
      <c r="D146" s="254"/>
      <c r="E146" s="240"/>
      <c r="F146" s="254"/>
      <c r="G146" s="248"/>
      <c r="H146" s="249"/>
      <c r="I146" s="255"/>
      <c r="J146" s="255"/>
      <c r="K146" s="764"/>
      <c r="L146" s="248"/>
      <c r="M146" s="249"/>
      <c r="N146" s="255"/>
      <c r="O146" s="255"/>
      <c r="P146" s="764"/>
      <c r="Q146" s="347"/>
    </row>
    <row r="147" spans="1:17" s="481" customFormat="1" ht="15">
      <c r="A147" s="264">
        <v>10</v>
      </c>
      <c r="B147" s="547" t="s">
        <v>405</v>
      </c>
      <c r="C147" s="268">
        <v>4902510</v>
      </c>
      <c r="D147" s="254" t="s">
        <v>12</v>
      </c>
      <c r="E147" s="240" t="s">
        <v>300</v>
      </c>
      <c r="F147" s="254">
        <v>-400</v>
      </c>
      <c r="G147" s="248">
        <v>998379</v>
      </c>
      <c r="H147" s="249">
        <v>998641</v>
      </c>
      <c r="I147" s="255">
        <f>G147-H147</f>
        <v>-262</v>
      </c>
      <c r="J147" s="255">
        <f>$F147*I147</f>
        <v>104800</v>
      </c>
      <c r="K147" s="764">
        <f>J147/1000000</f>
        <v>0.1048</v>
      </c>
      <c r="L147" s="248">
        <v>231</v>
      </c>
      <c r="M147" s="249">
        <v>244</v>
      </c>
      <c r="N147" s="255">
        <f>L147-M147</f>
        <v>-13</v>
      </c>
      <c r="O147" s="255">
        <f>$F147*N147</f>
        <v>5200</v>
      </c>
      <c r="P147" s="764">
        <f>O147/1000000</f>
        <v>5.1999999999999998E-3</v>
      </c>
      <c r="Q147" s="347"/>
    </row>
    <row r="148" spans="1:17" s="481" customFormat="1" ht="15">
      <c r="A148" s="264">
        <v>11</v>
      </c>
      <c r="B148" s="547" t="s">
        <v>406</v>
      </c>
      <c r="C148" s="268">
        <v>4865140</v>
      </c>
      <c r="D148" s="254" t="s">
        <v>12</v>
      </c>
      <c r="E148" s="240" t="s">
        <v>300</v>
      </c>
      <c r="F148" s="254">
        <v>-937.5</v>
      </c>
      <c r="G148" s="248">
        <v>998972</v>
      </c>
      <c r="H148" s="249">
        <v>999080</v>
      </c>
      <c r="I148" s="255">
        <f>G148-H148</f>
        <v>-108</v>
      </c>
      <c r="J148" s="255">
        <f>$F148*I148</f>
        <v>101250</v>
      </c>
      <c r="K148" s="764">
        <f>J148/1000000</f>
        <v>0.10125000000000001</v>
      </c>
      <c r="L148" s="248">
        <v>999501</v>
      </c>
      <c r="M148" s="249">
        <v>999511</v>
      </c>
      <c r="N148" s="255">
        <f>L148-M148</f>
        <v>-10</v>
      </c>
      <c r="O148" s="255">
        <f>$F148*N148</f>
        <v>9375</v>
      </c>
      <c r="P148" s="764">
        <f>O148/1000000</f>
        <v>9.3749999999999997E-3</v>
      </c>
      <c r="Q148" s="347"/>
    </row>
    <row r="149" spans="1:17" s="481" customFormat="1" ht="15">
      <c r="A149" s="264">
        <v>12</v>
      </c>
      <c r="B149" s="547" t="s">
        <v>407</v>
      </c>
      <c r="C149" s="268">
        <v>4864808</v>
      </c>
      <c r="D149" s="254" t="s">
        <v>12</v>
      </c>
      <c r="E149" s="240" t="s">
        <v>300</v>
      </c>
      <c r="F149" s="254">
        <v>-187.5</v>
      </c>
      <c r="G149" s="248">
        <v>976902</v>
      </c>
      <c r="H149" s="249">
        <v>977174</v>
      </c>
      <c r="I149" s="255">
        <f>G149-H149</f>
        <v>-272</v>
      </c>
      <c r="J149" s="255">
        <f>$F149*I149</f>
        <v>51000</v>
      </c>
      <c r="K149" s="764">
        <f>J149/1000000</f>
        <v>5.0999999999999997E-2</v>
      </c>
      <c r="L149" s="248">
        <v>2043</v>
      </c>
      <c r="M149" s="249">
        <v>2076</v>
      </c>
      <c r="N149" s="255">
        <f>L149-M149</f>
        <v>-33</v>
      </c>
      <c r="O149" s="255">
        <f>$F149*N149</f>
        <v>6187.5</v>
      </c>
      <c r="P149" s="764">
        <f>O149/1000000</f>
        <v>6.1875000000000003E-3</v>
      </c>
      <c r="Q149" s="347"/>
    </row>
    <row r="150" spans="1:17" s="481" customFormat="1" ht="15">
      <c r="A150" s="264">
        <v>13</v>
      </c>
      <c r="B150" s="547" t="s">
        <v>463</v>
      </c>
      <c r="C150" s="268">
        <v>4865080</v>
      </c>
      <c r="D150" s="254" t="s">
        <v>12</v>
      </c>
      <c r="E150" s="240" t="s">
        <v>300</v>
      </c>
      <c r="F150" s="254">
        <v>-2500</v>
      </c>
      <c r="G150" s="248">
        <v>999963</v>
      </c>
      <c r="H150" s="249">
        <v>999963</v>
      </c>
      <c r="I150" s="255">
        <f>G150-H150</f>
        <v>0</v>
      </c>
      <c r="J150" s="255">
        <f>$F150*I150</f>
        <v>0</v>
      </c>
      <c r="K150" s="764">
        <f>J150/1000000</f>
        <v>0</v>
      </c>
      <c r="L150" s="248">
        <v>122</v>
      </c>
      <c r="M150" s="249">
        <v>122</v>
      </c>
      <c r="N150" s="255">
        <f>L150-M150</f>
        <v>0</v>
      </c>
      <c r="O150" s="255">
        <f>$F150*N150</f>
        <v>0</v>
      </c>
      <c r="P150" s="764">
        <f>O150/1000000</f>
        <v>0</v>
      </c>
      <c r="Q150" s="347"/>
    </row>
    <row r="151" spans="1:17" s="240" customFormat="1" ht="15.75" thickBot="1">
      <c r="A151" s="507">
        <v>14</v>
      </c>
      <c r="B151" s="543" t="s">
        <v>408</v>
      </c>
      <c r="C151" s="255">
        <v>4864796</v>
      </c>
      <c r="D151" s="548" t="s">
        <v>12</v>
      </c>
      <c r="E151" s="545" t="s">
        <v>300</v>
      </c>
      <c r="F151" s="255">
        <v>-125</v>
      </c>
      <c r="G151" s="248">
        <v>999653</v>
      </c>
      <c r="H151" s="332">
        <v>999827</v>
      </c>
      <c r="I151" s="544">
        <f>G151-H151</f>
        <v>-174</v>
      </c>
      <c r="J151" s="544">
        <f>$F151*I151</f>
        <v>21750</v>
      </c>
      <c r="K151" s="757">
        <f>J151/1000000</f>
        <v>2.1749999999999999E-2</v>
      </c>
      <c r="L151" s="331">
        <v>1185</v>
      </c>
      <c r="M151" s="332">
        <v>1202</v>
      </c>
      <c r="N151" s="544">
        <f>L151-M151</f>
        <v>-17</v>
      </c>
      <c r="O151" s="544">
        <f>$F151*N151</f>
        <v>2125</v>
      </c>
      <c r="P151" s="757">
        <f>O151/1000000</f>
        <v>2.1250000000000002E-3</v>
      </c>
      <c r="Q151" s="549"/>
    </row>
    <row r="152" spans="1:17" ht="15.75" thickTop="1">
      <c r="A152" s="338"/>
      <c r="B152" s="338"/>
      <c r="C152" s="338"/>
      <c r="D152" s="338"/>
      <c r="E152" s="338"/>
      <c r="F152" s="338"/>
      <c r="G152" s="338"/>
      <c r="H152" s="338"/>
      <c r="I152" s="338"/>
      <c r="J152" s="338"/>
      <c r="K152" s="765"/>
      <c r="L152" s="390"/>
      <c r="M152" s="338"/>
      <c r="N152" s="338"/>
      <c r="O152" s="338"/>
      <c r="P152" s="765"/>
      <c r="Q152" s="338"/>
    </row>
    <row r="153" spans="1:17" ht="18">
      <c r="A153" s="356"/>
      <c r="B153" s="206" t="s">
        <v>267</v>
      </c>
      <c r="C153" s="356"/>
      <c r="D153" s="356"/>
      <c r="E153" s="356"/>
      <c r="F153" s="356"/>
      <c r="G153" s="356"/>
      <c r="H153" s="356"/>
      <c r="I153" s="356"/>
      <c r="J153" s="356"/>
      <c r="K153" s="104">
        <f>SUM(K130:K152)</f>
        <v>1.2409950999999999</v>
      </c>
      <c r="L153" s="356"/>
      <c r="M153" s="356"/>
      <c r="N153" s="356"/>
      <c r="O153" s="356"/>
      <c r="P153" s="104">
        <f>SUM(P130:P152)</f>
        <v>0.51069692000000011</v>
      </c>
      <c r="Q153" s="356"/>
    </row>
    <row r="154" spans="1:17" ht="15.75">
      <c r="A154" s="356"/>
      <c r="B154" s="356"/>
      <c r="C154" s="356"/>
      <c r="D154" s="356"/>
      <c r="E154" s="356"/>
      <c r="F154" s="356"/>
      <c r="G154" s="356"/>
      <c r="H154" s="356"/>
      <c r="I154" s="356"/>
      <c r="J154" s="356"/>
      <c r="K154" s="766"/>
      <c r="L154" s="356"/>
      <c r="M154" s="356"/>
      <c r="N154" s="356"/>
      <c r="O154" s="356"/>
      <c r="P154" s="766"/>
      <c r="Q154" s="356"/>
    </row>
    <row r="155" spans="1:17" ht="15.75">
      <c r="A155" s="356"/>
      <c r="B155" s="356"/>
      <c r="C155" s="356"/>
      <c r="D155" s="356"/>
      <c r="E155" s="356"/>
      <c r="F155" s="356"/>
      <c r="G155" s="356"/>
      <c r="H155" s="356"/>
      <c r="I155" s="356"/>
      <c r="J155" s="356"/>
      <c r="K155" s="766"/>
      <c r="L155" s="356"/>
      <c r="M155" s="356"/>
      <c r="N155" s="356"/>
      <c r="O155" s="356"/>
      <c r="P155" s="766"/>
      <c r="Q155" s="356"/>
    </row>
    <row r="156" spans="1:17" ht="15.75">
      <c r="A156" s="356"/>
      <c r="B156" s="356"/>
      <c r="C156" s="356"/>
      <c r="D156" s="356"/>
      <c r="E156" s="356"/>
      <c r="F156" s="356"/>
      <c r="G156" s="356"/>
      <c r="H156" s="356"/>
      <c r="I156" s="356"/>
      <c r="J156" s="356"/>
      <c r="K156" s="766"/>
      <c r="L156" s="356"/>
      <c r="M156" s="356"/>
      <c r="N156" s="356"/>
      <c r="O156" s="356"/>
      <c r="P156" s="766"/>
      <c r="Q156" s="356"/>
    </row>
    <row r="157" spans="1:17" ht="15.75">
      <c r="A157" s="356"/>
      <c r="B157" s="356"/>
      <c r="C157" s="356"/>
      <c r="D157" s="356"/>
      <c r="E157" s="356"/>
      <c r="F157" s="356"/>
      <c r="G157" s="356"/>
      <c r="H157" s="356"/>
      <c r="I157" s="356"/>
      <c r="J157" s="356"/>
      <c r="K157" s="766"/>
      <c r="L157" s="356"/>
      <c r="M157" s="356"/>
      <c r="N157" s="356"/>
      <c r="O157" s="356"/>
      <c r="P157" s="766"/>
      <c r="Q157" s="356"/>
    </row>
    <row r="158" spans="1:17" ht="15.75">
      <c r="A158" s="356"/>
      <c r="B158" s="356"/>
      <c r="C158" s="356"/>
      <c r="D158" s="356"/>
      <c r="E158" s="356"/>
      <c r="F158" s="356"/>
      <c r="G158" s="356"/>
      <c r="H158" s="356"/>
      <c r="I158" s="356"/>
      <c r="J158" s="356"/>
      <c r="K158" s="766"/>
      <c r="L158" s="356"/>
      <c r="M158" s="356"/>
      <c r="N158" s="356"/>
      <c r="O158" s="356"/>
      <c r="P158" s="766"/>
      <c r="Q158" s="356"/>
    </row>
    <row r="159" spans="1:17" ht="13.5" thickBot="1">
      <c r="A159" s="404"/>
      <c r="B159" s="404"/>
      <c r="C159" s="404"/>
      <c r="D159" s="404"/>
      <c r="E159" s="404"/>
      <c r="F159" s="404"/>
      <c r="G159" s="404"/>
      <c r="H159" s="404"/>
      <c r="I159" s="404"/>
      <c r="J159" s="404"/>
      <c r="K159" s="767"/>
      <c r="L159" s="404"/>
      <c r="M159" s="404"/>
      <c r="N159" s="404"/>
      <c r="O159" s="404"/>
      <c r="P159" s="767"/>
      <c r="Q159" s="404"/>
    </row>
    <row r="160" spans="1:17" ht="31.5" customHeight="1">
      <c r="A160" s="105" t="s">
        <v>216</v>
      </c>
      <c r="B160" s="106"/>
      <c r="C160" s="106"/>
      <c r="D160" s="107"/>
      <c r="E160" s="108"/>
      <c r="F160" s="107"/>
      <c r="G160" s="107"/>
      <c r="H160" s="106"/>
      <c r="I160" s="109"/>
      <c r="J160" s="110"/>
      <c r="K160" s="111"/>
      <c r="L160" s="401"/>
      <c r="M160" s="401"/>
      <c r="N160" s="401"/>
      <c r="O160" s="401"/>
      <c r="P160" s="659"/>
      <c r="Q160" s="402"/>
    </row>
    <row r="161" spans="1:17" ht="28.5" customHeight="1">
      <c r="A161" s="112" t="s">
        <v>264</v>
      </c>
      <c r="B161" s="66"/>
      <c r="C161" s="66"/>
      <c r="D161" s="66"/>
      <c r="E161" s="67"/>
      <c r="F161" s="66"/>
      <c r="G161" s="66"/>
      <c r="H161" s="66"/>
      <c r="I161" s="68"/>
      <c r="J161" s="66"/>
      <c r="K161" s="104">
        <f>K119</f>
        <v>-63.003206240999994</v>
      </c>
      <c r="L161" s="356"/>
      <c r="M161" s="356"/>
      <c r="N161" s="356"/>
      <c r="O161" s="356"/>
      <c r="P161" s="104">
        <f>P119</f>
        <v>-3.214215143000001</v>
      </c>
      <c r="Q161" s="403"/>
    </row>
    <row r="162" spans="1:17" ht="28.5" customHeight="1">
      <c r="A162" s="112" t="s">
        <v>265</v>
      </c>
      <c r="B162" s="66"/>
      <c r="C162" s="66"/>
      <c r="D162" s="66"/>
      <c r="E162" s="67"/>
      <c r="F162" s="66"/>
      <c r="G162" s="66"/>
      <c r="H162" s="66"/>
      <c r="I162" s="68"/>
      <c r="J162" s="66"/>
      <c r="K162" s="104">
        <f>K153</f>
        <v>1.2409950999999999</v>
      </c>
      <c r="L162" s="356"/>
      <c r="M162" s="356"/>
      <c r="N162" s="356"/>
      <c r="O162" s="356"/>
      <c r="P162" s="104">
        <f>P153</f>
        <v>0.51069692000000011</v>
      </c>
      <c r="Q162" s="403"/>
    </row>
    <row r="163" spans="1:17" ht="28.5" customHeight="1">
      <c r="A163" s="112" t="s">
        <v>217</v>
      </c>
      <c r="B163" s="66"/>
      <c r="C163" s="66"/>
      <c r="D163" s="66"/>
      <c r="E163" s="67"/>
      <c r="F163" s="66"/>
      <c r="G163" s="66"/>
      <c r="H163" s="66"/>
      <c r="I163" s="68"/>
      <c r="J163" s="66"/>
      <c r="K163" s="104">
        <f>'ROHTAK ROAD'!K44</f>
        <v>-2.9996812500000005</v>
      </c>
      <c r="L163" s="356"/>
      <c r="M163" s="356"/>
      <c r="N163" s="356"/>
      <c r="O163" s="356"/>
      <c r="P163" s="104">
        <f>'ROHTAK ROAD'!P44</f>
        <v>-2.3214125000000001</v>
      </c>
      <c r="Q163" s="403"/>
    </row>
    <row r="164" spans="1:17" ht="27.75" customHeight="1" thickBot="1">
      <c r="A164" s="114" t="s">
        <v>218</v>
      </c>
      <c r="B164" s="113"/>
      <c r="C164" s="113"/>
      <c r="D164" s="113"/>
      <c r="E164" s="113"/>
      <c r="F164" s="113"/>
      <c r="G164" s="113"/>
      <c r="H164" s="113"/>
      <c r="I164" s="113"/>
      <c r="J164" s="113"/>
      <c r="K164" s="309">
        <f>SUM(K161:K163)</f>
        <v>-64.761892390999989</v>
      </c>
      <c r="L164" s="404"/>
      <c r="M164" s="404"/>
      <c r="N164" s="404"/>
      <c r="O164" s="404"/>
      <c r="P164" s="309">
        <f>SUM(P161:P163)</f>
        <v>-5.0249307230000007</v>
      </c>
      <c r="Q164" s="405"/>
    </row>
    <row r="168" spans="1:17" ht="13.5" thickBot="1">
      <c r="A168" s="174"/>
    </row>
    <row r="169" spans="1:17">
      <c r="A169" s="406"/>
      <c r="B169" s="407"/>
      <c r="C169" s="407"/>
      <c r="D169" s="407"/>
      <c r="E169" s="407"/>
      <c r="F169" s="407"/>
      <c r="G169" s="407"/>
      <c r="H169" s="401"/>
      <c r="I169" s="401"/>
      <c r="J169" s="401"/>
      <c r="K169" s="659"/>
      <c r="L169" s="401"/>
      <c r="M169" s="401"/>
      <c r="N169" s="401"/>
      <c r="O169" s="401"/>
      <c r="P169" s="659"/>
      <c r="Q169" s="402"/>
    </row>
    <row r="170" spans="1:17" ht="23.25">
      <c r="A170" s="408" t="s">
        <v>282</v>
      </c>
      <c r="B170" s="409"/>
      <c r="C170" s="409"/>
      <c r="D170" s="409"/>
      <c r="E170" s="409"/>
      <c r="F170" s="409"/>
      <c r="G170" s="409"/>
      <c r="H170" s="356"/>
      <c r="I170" s="356"/>
      <c r="J170" s="356"/>
      <c r="K170" s="762"/>
      <c r="L170" s="356"/>
      <c r="M170" s="356"/>
      <c r="N170" s="356"/>
      <c r="O170" s="356"/>
      <c r="P170" s="762"/>
      <c r="Q170" s="403"/>
    </row>
    <row r="171" spans="1:17">
      <c r="A171" s="410"/>
      <c r="B171" s="409"/>
      <c r="C171" s="409"/>
      <c r="D171" s="409"/>
      <c r="E171" s="409"/>
      <c r="F171" s="409"/>
      <c r="G171" s="409"/>
      <c r="H171" s="356"/>
      <c r="I171" s="356"/>
      <c r="J171" s="356"/>
      <c r="K171" s="762"/>
      <c r="L171" s="356"/>
      <c r="M171" s="356"/>
      <c r="N171" s="356"/>
      <c r="O171" s="356"/>
      <c r="P171" s="762"/>
      <c r="Q171" s="403"/>
    </row>
    <row r="172" spans="1:17" ht="15.75">
      <c r="A172" s="411"/>
      <c r="B172" s="412"/>
      <c r="C172" s="412"/>
      <c r="D172" s="412"/>
      <c r="E172" s="412"/>
      <c r="F172" s="412"/>
      <c r="G172" s="412"/>
      <c r="H172" s="356"/>
      <c r="I172" s="356"/>
      <c r="J172" s="356"/>
      <c r="K172" s="768" t="s">
        <v>294</v>
      </c>
      <c r="L172" s="356"/>
      <c r="M172" s="356"/>
      <c r="N172" s="356"/>
      <c r="O172" s="356"/>
      <c r="P172" s="768" t="s">
        <v>295</v>
      </c>
      <c r="Q172" s="403"/>
    </row>
    <row r="173" spans="1:17">
      <c r="A173" s="413"/>
      <c r="B173" s="75"/>
      <c r="C173" s="75"/>
      <c r="D173" s="75"/>
      <c r="E173" s="75"/>
      <c r="F173" s="75"/>
      <c r="G173" s="75"/>
      <c r="H173" s="356"/>
      <c r="I173" s="356"/>
      <c r="J173" s="356"/>
      <c r="K173" s="762"/>
      <c r="L173" s="356"/>
      <c r="M173" s="356"/>
      <c r="N173" s="356"/>
      <c r="O173" s="356"/>
      <c r="P173" s="762"/>
      <c r="Q173" s="403"/>
    </row>
    <row r="174" spans="1:17">
      <c r="A174" s="413"/>
      <c r="B174" s="75"/>
      <c r="C174" s="75"/>
      <c r="D174" s="75"/>
      <c r="E174" s="75"/>
      <c r="F174" s="75"/>
      <c r="G174" s="75"/>
      <c r="H174" s="356"/>
      <c r="I174" s="356"/>
      <c r="J174" s="356"/>
      <c r="K174" s="762"/>
      <c r="L174" s="356"/>
      <c r="M174" s="356"/>
      <c r="N174" s="356"/>
      <c r="O174" s="356"/>
      <c r="P174" s="762"/>
      <c r="Q174" s="403"/>
    </row>
    <row r="175" spans="1:17" ht="24.75" customHeight="1">
      <c r="A175" s="414" t="s">
        <v>285</v>
      </c>
      <c r="B175" s="415"/>
      <c r="C175" s="415"/>
      <c r="D175" s="416"/>
      <c r="E175" s="416"/>
      <c r="F175" s="417"/>
      <c r="G175" s="416"/>
      <c r="H175" s="356"/>
      <c r="I175" s="356"/>
      <c r="J175" s="356"/>
      <c r="K175" s="418">
        <f>K164</f>
        <v>-64.761892390999989</v>
      </c>
      <c r="L175" s="416" t="s">
        <v>283</v>
      </c>
      <c r="M175" s="356"/>
      <c r="N175" s="356"/>
      <c r="O175" s="356"/>
      <c r="P175" s="418">
        <f>P164</f>
        <v>-5.0249307230000007</v>
      </c>
      <c r="Q175" s="419" t="s">
        <v>283</v>
      </c>
    </row>
    <row r="176" spans="1:17" ht="15">
      <c r="A176" s="420"/>
      <c r="B176" s="421"/>
      <c r="C176" s="421"/>
      <c r="D176" s="409"/>
      <c r="E176" s="409"/>
      <c r="F176" s="422"/>
      <c r="G176" s="409"/>
      <c r="H176" s="356"/>
      <c r="I176" s="356"/>
      <c r="J176" s="356"/>
      <c r="K176" s="418"/>
      <c r="L176" s="409"/>
      <c r="M176" s="356"/>
      <c r="N176" s="356"/>
      <c r="O176" s="356"/>
      <c r="P176" s="418"/>
      <c r="Q176" s="423"/>
    </row>
    <row r="177" spans="1:17" ht="21.75" customHeight="1">
      <c r="A177" s="424" t="s">
        <v>284</v>
      </c>
      <c r="B177" s="34"/>
      <c r="C177" s="34"/>
      <c r="D177" s="409"/>
      <c r="E177" s="409"/>
      <c r="F177" s="425"/>
      <c r="G177" s="416"/>
      <c r="H177" s="356"/>
      <c r="I177" s="356"/>
      <c r="J177" s="356"/>
      <c r="K177" s="418">
        <f>'STEPPED UP GENCO'!K71</f>
        <v>4.3182420142000009</v>
      </c>
      <c r="L177" s="416" t="s">
        <v>283</v>
      </c>
      <c r="M177" s="356"/>
      <c r="N177" s="356"/>
      <c r="O177" s="356"/>
      <c r="P177" s="418">
        <f>'STEPPED UP GENCO'!P71</f>
        <v>3.7252610000000269E-2</v>
      </c>
      <c r="Q177" s="419" t="s">
        <v>283</v>
      </c>
    </row>
    <row r="178" spans="1:17">
      <c r="A178" s="426"/>
      <c r="B178" s="356"/>
      <c r="C178" s="356"/>
      <c r="D178" s="356"/>
      <c r="E178" s="356"/>
      <c r="F178" s="356"/>
      <c r="G178" s="356"/>
      <c r="H178" s="356"/>
      <c r="I178" s="356"/>
      <c r="J178" s="356"/>
      <c r="K178" s="762"/>
      <c r="L178" s="356"/>
      <c r="M178" s="356"/>
      <c r="N178" s="356"/>
      <c r="O178" s="356"/>
      <c r="P178" s="762"/>
      <c r="Q178" s="403"/>
    </row>
    <row r="179" spans="1:17" ht="2.25" customHeight="1">
      <c r="A179" s="426"/>
      <c r="B179" s="356"/>
      <c r="C179" s="356"/>
      <c r="D179" s="356"/>
      <c r="E179" s="356"/>
      <c r="F179" s="356"/>
      <c r="G179" s="356"/>
      <c r="H179" s="356"/>
      <c r="I179" s="356"/>
      <c r="J179" s="356"/>
      <c r="K179" s="762"/>
      <c r="L179" s="356"/>
      <c r="M179" s="356"/>
      <c r="N179" s="356"/>
      <c r="O179" s="356"/>
      <c r="P179" s="762"/>
      <c r="Q179" s="403"/>
    </row>
    <row r="180" spans="1:17" ht="7.5" customHeight="1">
      <c r="A180" s="426"/>
      <c r="B180" s="356"/>
      <c r="C180" s="356"/>
      <c r="D180" s="356"/>
      <c r="E180" s="356"/>
      <c r="F180" s="356"/>
      <c r="G180" s="356"/>
      <c r="H180" s="356"/>
      <c r="I180" s="356"/>
      <c r="J180" s="356"/>
      <c r="K180" s="762"/>
      <c r="L180" s="356"/>
      <c r="M180" s="356"/>
      <c r="N180" s="356"/>
      <c r="O180" s="356"/>
      <c r="P180" s="762"/>
      <c r="Q180" s="403"/>
    </row>
    <row r="181" spans="1:17" ht="21" thickBot="1">
      <c r="A181" s="427"/>
      <c r="B181" s="404"/>
      <c r="C181" s="404"/>
      <c r="D181" s="404"/>
      <c r="E181" s="404"/>
      <c r="F181" s="404"/>
      <c r="G181" s="404"/>
      <c r="H181" s="428"/>
      <c r="I181" s="428"/>
      <c r="J181" s="429" t="s">
        <v>286</v>
      </c>
      <c r="K181" s="430">
        <f>SUM(K175:K180)</f>
        <v>-60.443650376799987</v>
      </c>
      <c r="L181" s="428" t="s">
        <v>283</v>
      </c>
      <c r="M181" s="431"/>
      <c r="N181" s="404"/>
      <c r="O181" s="404"/>
      <c r="P181" s="430">
        <f>SUM(P175:P180)</f>
        <v>-4.9876781130000003</v>
      </c>
      <c r="Q181" s="432" t="s">
        <v>283</v>
      </c>
    </row>
  </sheetData>
  <phoneticPr fontId="5" type="noConversion"/>
  <printOptions horizontalCentered="1"/>
  <pageMargins left="0.39" right="0.25" top="0.36" bottom="0" header="0.38" footer="0.5"/>
  <pageSetup scale="49" orientation="landscape" r:id="rId1"/>
  <headerFooter alignWithMargins="0"/>
  <rowBreaks count="2" manualBreakCount="2">
    <brk id="70" max="16" man="1"/>
    <brk id="124" max="1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D178"/>
  <sheetViews>
    <sheetView workbookViewId="0">
      <selection activeCell="L34" sqref="L34"/>
    </sheetView>
  </sheetViews>
  <sheetFormatPr defaultRowHeight="12.75"/>
  <cols>
    <col min="1" max="1" width="12.85546875" bestFit="1" customWidth="1"/>
    <col min="2" max="2" width="14.28515625" customWidth="1"/>
  </cols>
  <sheetData>
    <row r="1" spans="1:3" ht="20.25">
      <c r="A1" s="601"/>
      <c r="B1" s="215"/>
      <c r="C1" s="602"/>
    </row>
    <row r="2" spans="1:3" ht="20.25">
      <c r="A2" s="601"/>
      <c r="B2" s="215"/>
      <c r="C2" s="602"/>
    </row>
    <row r="3" spans="1:3" ht="20.25">
      <c r="A3" s="601"/>
      <c r="B3" s="215"/>
      <c r="C3" s="602"/>
    </row>
    <row r="4" spans="1:3" ht="20.25">
      <c r="A4" s="601"/>
      <c r="B4" s="215"/>
      <c r="C4" s="602"/>
    </row>
    <row r="5" spans="1:3" ht="20.25">
      <c r="A5" s="601"/>
      <c r="B5" s="215"/>
      <c r="C5" s="602"/>
    </row>
    <row r="6" spans="1:3" ht="20.25">
      <c r="A6" s="601"/>
      <c r="B6" s="215"/>
      <c r="C6" s="602"/>
    </row>
    <row r="7" spans="1:3" ht="20.25">
      <c r="A7" s="601"/>
      <c r="B7" s="215"/>
      <c r="C7" s="602"/>
    </row>
    <row r="8" spans="1:3" ht="20.25">
      <c r="A8" s="601"/>
      <c r="B8" s="215"/>
      <c r="C8" s="602"/>
    </row>
    <row r="9" spans="1:3" ht="20.25">
      <c r="A9" s="601"/>
      <c r="B9" s="215"/>
      <c r="C9" s="602"/>
    </row>
    <row r="10" spans="1:3" ht="20.25">
      <c r="A10" s="601"/>
      <c r="B10" s="215"/>
      <c r="C10" s="602"/>
    </row>
    <row r="11" spans="1:3" ht="20.25">
      <c r="A11" s="601"/>
      <c r="B11" s="215"/>
      <c r="C11" s="602"/>
    </row>
    <row r="12" spans="1:3" ht="20.25">
      <c r="A12" s="601"/>
      <c r="B12" s="215"/>
      <c r="C12" s="602"/>
    </row>
    <row r="13" spans="1:3" ht="20.25">
      <c r="A13" s="601"/>
      <c r="B13" s="215"/>
      <c r="C13" s="602"/>
    </row>
    <row r="14" spans="1:3" ht="20.25">
      <c r="A14" s="601"/>
      <c r="B14" s="215"/>
      <c r="C14" s="602"/>
    </row>
    <row r="15" spans="1:3" ht="20.25">
      <c r="A15" s="601"/>
      <c r="B15" s="215"/>
      <c r="C15" s="602"/>
    </row>
    <row r="16" spans="1:3" ht="20.25">
      <c r="A16" s="601"/>
      <c r="B16" s="215"/>
      <c r="C16" s="602"/>
    </row>
    <row r="17" spans="1:3" ht="20.25">
      <c r="A17" s="600"/>
      <c r="B17" s="217"/>
      <c r="C17" s="602"/>
    </row>
    <row r="18" spans="1:3" ht="20.25">
      <c r="A18" s="601"/>
      <c r="B18" s="215"/>
      <c r="C18" s="602"/>
    </row>
    <row r="19" spans="1:3" ht="20.25">
      <c r="A19" s="601"/>
      <c r="B19" s="215"/>
      <c r="C19" s="602"/>
    </row>
    <row r="20" spans="1:3" ht="20.25">
      <c r="A20" s="601"/>
      <c r="B20" s="215"/>
      <c r="C20" s="602"/>
    </row>
    <row r="21" spans="1:3" ht="20.25">
      <c r="A21" s="601"/>
      <c r="B21" s="215"/>
      <c r="C21" s="602"/>
    </row>
    <row r="22" spans="1:3" ht="20.25">
      <c r="A22" s="601"/>
      <c r="B22" s="215"/>
      <c r="C22" s="602"/>
    </row>
    <row r="23" spans="1:3" ht="20.25">
      <c r="A23" s="601"/>
      <c r="C23" s="602"/>
    </row>
    <row r="24" spans="1:3" ht="20.25">
      <c r="A24" s="601"/>
      <c r="C24" s="602"/>
    </row>
    <row r="25" spans="1:3" ht="20.25">
      <c r="A25" s="601"/>
      <c r="C25" s="602"/>
    </row>
    <row r="26" spans="1:3" ht="20.25">
      <c r="A26" s="601"/>
      <c r="B26" s="215"/>
      <c r="C26" s="602"/>
    </row>
    <row r="27" spans="1:3" ht="20.25">
      <c r="A27" s="601"/>
      <c r="B27" s="215"/>
      <c r="C27" s="602"/>
    </row>
    <row r="28" spans="1:3" ht="20.25">
      <c r="A28" s="601"/>
      <c r="B28" s="215"/>
      <c r="C28" s="602"/>
    </row>
    <row r="29" spans="1:3" ht="20.25">
      <c r="A29" s="601"/>
      <c r="B29" s="215"/>
      <c r="C29" s="602"/>
    </row>
    <row r="30" spans="1:3" ht="20.25">
      <c r="A30" s="601"/>
      <c r="B30" s="215"/>
      <c r="C30" s="602"/>
    </row>
    <row r="31" spans="1:3" ht="20.25">
      <c r="A31" s="601"/>
      <c r="B31" s="215"/>
      <c r="C31" s="602"/>
    </row>
    <row r="32" spans="1:3">
      <c r="A32" s="125"/>
      <c r="B32" s="125"/>
      <c r="C32" s="602"/>
    </row>
    <row r="33" spans="1:3">
      <c r="A33" s="125"/>
      <c r="B33" s="125"/>
      <c r="C33" s="602"/>
    </row>
    <row r="34" spans="1:3">
      <c r="A34" s="124"/>
      <c r="B34" s="124"/>
      <c r="C34" s="602"/>
    </row>
    <row r="35" spans="1:3">
      <c r="A35" s="125"/>
      <c r="B35" s="125"/>
      <c r="C35" s="602"/>
    </row>
    <row r="36" spans="1:3">
      <c r="A36" s="125"/>
      <c r="B36" s="125"/>
      <c r="C36" s="602"/>
    </row>
    <row r="37" spans="1:3">
      <c r="A37" s="125"/>
      <c r="B37" s="125"/>
      <c r="C37" s="602"/>
    </row>
    <row r="38" spans="1:3">
      <c r="A38" s="125"/>
      <c r="B38" s="125"/>
      <c r="C38" s="602"/>
    </row>
    <row r="39" spans="1:3">
      <c r="A39" s="125"/>
      <c r="B39" s="125"/>
      <c r="C39" s="602"/>
    </row>
    <row r="40" spans="1:3">
      <c r="A40" s="125"/>
      <c r="B40" s="125"/>
      <c r="C40" s="602"/>
    </row>
    <row r="41" spans="1:3">
      <c r="A41" s="125"/>
      <c r="B41" s="125"/>
      <c r="C41" s="602"/>
    </row>
    <row r="42" spans="1:3">
      <c r="A42" s="125"/>
      <c r="B42" s="125"/>
      <c r="C42" s="602"/>
    </row>
    <row r="43" spans="1:3">
      <c r="A43" s="125"/>
      <c r="B43" s="125"/>
      <c r="C43" s="602"/>
    </row>
    <row r="44" spans="1:3">
      <c r="A44" s="125"/>
      <c r="B44" s="125"/>
      <c r="C44" s="602"/>
    </row>
    <row r="45" spans="1:3" ht="14.25">
      <c r="A45" s="240"/>
      <c r="B45" s="240"/>
      <c r="C45" s="602"/>
    </row>
    <row r="46" spans="1:3">
      <c r="A46" s="125"/>
      <c r="B46" s="125"/>
      <c r="C46" s="602"/>
    </row>
    <row r="47" spans="1:3">
      <c r="A47" s="125"/>
      <c r="B47" s="125"/>
      <c r="C47" s="602"/>
    </row>
    <row r="48" spans="1:3">
      <c r="A48" s="125"/>
      <c r="B48" s="125"/>
      <c r="C48" s="602"/>
    </row>
    <row r="49" spans="1:3">
      <c r="A49" s="125"/>
      <c r="B49" s="125"/>
      <c r="C49" s="602"/>
    </row>
    <row r="50" spans="1:3">
      <c r="A50" s="125"/>
      <c r="B50" s="125"/>
      <c r="C50" s="602"/>
    </row>
    <row r="51" spans="1:3">
      <c r="A51" s="125"/>
      <c r="B51" s="125"/>
      <c r="C51" s="602"/>
    </row>
    <row r="52" spans="1:3">
      <c r="A52" s="356"/>
      <c r="B52" s="356"/>
      <c r="C52" s="602"/>
    </row>
    <row r="53" spans="1:3">
      <c r="A53" s="127"/>
      <c r="B53" s="127"/>
      <c r="C53" s="602"/>
    </row>
    <row r="54" spans="1:3">
      <c r="A54" s="356"/>
      <c r="B54" s="356"/>
      <c r="C54" s="602"/>
    </row>
    <row r="55" spans="1:3">
      <c r="A55" s="590"/>
      <c r="B55" s="590"/>
      <c r="C55" s="602"/>
    </row>
    <row r="56" spans="1:3">
      <c r="A56" s="127"/>
      <c r="B56" s="127"/>
      <c r="C56" s="602"/>
    </row>
    <row r="57" spans="1:3">
      <c r="A57" s="125"/>
      <c r="B57" s="125"/>
      <c r="C57" s="602"/>
    </row>
    <row r="58" spans="1:3">
      <c r="A58" s="125"/>
      <c r="B58" s="125"/>
      <c r="C58" s="602"/>
    </row>
    <row r="59" spans="1:3" ht="16.5">
      <c r="A59" s="245"/>
      <c r="B59" s="245"/>
      <c r="C59" s="602"/>
    </row>
    <row r="60" spans="1:3">
      <c r="A60" s="125"/>
      <c r="B60" s="125"/>
      <c r="C60" s="602"/>
    </row>
    <row r="61" spans="1:3">
      <c r="A61" s="125"/>
      <c r="B61" s="125"/>
      <c r="C61" s="602"/>
    </row>
    <row r="62" spans="1:3">
      <c r="A62" s="127"/>
      <c r="B62" s="127"/>
      <c r="C62" s="602"/>
    </row>
    <row r="63" spans="1:3">
      <c r="A63" s="127"/>
      <c r="B63" s="127"/>
      <c r="C63" s="602"/>
    </row>
    <row r="64" spans="1:3">
      <c r="A64" s="132"/>
      <c r="B64" s="132"/>
      <c r="C64" s="602"/>
    </row>
    <row r="65" spans="1:3" ht="18">
      <c r="A65" s="453"/>
      <c r="B65" s="227"/>
      <c r="C65" s="602"/>
    </row>
    <row r="66" spans="1:3" ht="18">
      <c r="A66" s="453"/>
      <c r="B66" s="227"/>
      <c r="C66" s="602"/>
    </row>
    <row r="67" spans="1:3" ht="18">
      <c r="A67" s="453"/>
      <c r="B67" s="227"/>
      <c r="C67" s="602"/>
    </row>
    <row r="68" spans="1:3" ht="18.75" thickBot="1">
      <c r="A68" s="598"/>
      <c r="B68" s="227"/>
      <c r="C68" s="588"/>
    </row>
    <row r="69" spans="1:3" ht="20.25">
      <c r="A69" s="599"/>
      <c r="B69" s="227"/>
      <c r="C69" s="588"/>
    </row>
    <row r="70" spans="1:3" ht="20.25">
      <c r="A70" s="599"/>
      <c r="B70" s="227"/>
      <c r="C70" s="588"/>
    </row>
    <row r="71" spans="1:3" ht="20.25">
      <c r="A71" s="599"/>
      <c r="B71" s="227"/>
      <c r="C71" s="588"/>
    </row>
    <row r="72" spans="1:3" ht="20.25">
      <c r="A72" s="599"/>
      <c r="B72" s="227"/>
      <c r="C72" s="588"/>
    </row>
    <row r="73" spans="1:3" ht="20.25">
      <c r="A73" s="599"/>
      <c r="B73" s="227"/>
      <c r="C73" s="588"/>
    </row>
    <row r="74" spans="1:3" ht="20.25">
      <c r="A74" s="599"/>
      <c r="B74" s="227"/>
      <c r="C74" s="588"/>
    </row>
    <row r="75" spans="1:3" ht="20.25">
      <c r="A75" s="599"/>
      <c r="B75" s="227"/>
      <c r="C75" s="588"/>
    </row>
    <row r="76" spans="1:3" ht="18.75" thickBot="1">
      <c r="A76" s="37"/>
      <c r="B76" s="227"/>
      <c r="C76" s="588"/>
    </row>
    <row r="77" spans="1:3">
      <c r="C77" s="588"/>
    </row>
    <row r="78" spans="1:3">
      <c r="C78" s="588"/>
    </row>
    <row r="79" spans="1:3" ht="18">
      <c r="B79" s="582"/>
      <c r="C79" s="588"/>
    </row>
    <row r="80" spans="1:3" ht="18">
      <c r="A80" s="587"/>
      <c r="B80" s="582"/>
      <c r="C80" s="588"/>
    </row>
    <row r="81" spans="1:3" ht="18">
      <c r="A81" s="587"/>
      <c r="B81" s="227"/>
      <c r="C81" s="588"/>
    </row>
    <row r="82" spans="1:3" ht="18">
      <c r="A82" s="587"/>
      <c r="B82" s="582"/>
      <c r="C82" s="588"/>
    </row>
    <row r="83" spans="1:3" ht="18">
      <c r="A83" s="587"/>
      <c r="B83" s="227"/>
      <c r="C83" s="588"/>
    </row>
    <row r="84" spans="1:3" ht="18">
      <c r="A84" s="587"/>
      <c r="B84" s="227"/>
      <c r="C84" s="588"/>
    </row>
    <row r="85" spans="1:3" ht="18">
      <c r="A85" s="587"/>
      <c r="B85" s="227"/>
      <c r="C85" s="588"/>
    </row>
    <row r="86" spans="1:3" ht="18">
      <c r="A86" s="587"/>
      <c r="B86" s="227"/>
      <c r="C86" s="588"/>
    </row>
    <row r="87" spans="1:3" ht="18">
      <c r="A87" s="587"/>
      <c r="B87" s="582"/>
      <c r="C87" s="588"/>
    </row>
    <row r="88" spans="1:3" ht="18">
      <c r="A88" s="587"/>
      <c r="B88" s="227"/>
      <c r="C88" s="588"/>
    </row>
    <row r="89" spans="1:3" ht="18">
      <c r="A89" s="593"/>
      <c r="B89" s="585"/>
      <c r="C89" s="588"/>
    </row>
    <row r="90" spans="1:3" ht="18">
      <c r="A90" s="587"/>
      <c r="B90" s="227"/>
      <c r="C90" s="588"/>
    </row>
    <row r="91" spans="1:3" ht="18">
      <c r="A91" s="587"/>
      <c r="B91" s="227"/>
      <c r="C91" s="588"/>
    </row>
    <row r="92" spans="1:3" ht="18">
      <c r="A92" s="197"/>
      <c r="B92" s="209"/>
      <c r="C92" s="588"/>
    </row>
    <row r="93" spans="1:3" ht="16.5">
      <c r="A93" s="586"/>
      <c r="B93" s="245"/>
      <c r="C93" s="588"/>
    </row>
    <row r="94" spans="1:3" ht="18">
      <c r="A94" s="587"/>
      <c r="C94" s="588"/>
    </row>
    <row r="95" spans="1:3" ht="18">
      <c r="A95" s="587"/>
      <c r="B95" s="227"/>
      <c r="C95" s="588"/>
    </row>
    <row r="96" spans="1:3" ht="18">
      <c r="A96" s="587"/>
      <c r="B96" s="227"/>
      <c r="C96" s="588"/>
    </row>
    <row r="97" spans="1:3" ht="18">
      <c r="A97" s="587"/>
      <c r="B97" s="227"/>
      <c r="C97" s="588"/>
    </row>
    <row r="98" spans="1:3" ht="16.5">
      <c r="A98" s="586"/>
      <c r="B98" s="245"/>
      <c r="C98" s="588"/>
    </row>
    <row r="99" spans="1:3" ht="16.5">
      <c r="A99" s="586"/>
      <c r="B99" s="245"/>
      <c r="C99" s="588"/>
    </row>
    <row r="100" spans="1:3" ht="16.5">
      <c r="A100" s="586"/>
      <c r="B100" s="245"/>
      <c r="C100" s="588"/>
    </row>
    <row r="101" spans="1:3" ht="16.5">
      <c r="A101" s="586"/>
      <c r="B101" s="245"/>
      <c r="C101" s="588"/>
    </row>
    <row r="102" spans="1:3" ht="16.5">
      <c r="A102" s="586"/>
      <c r="B102" s="245"/>
      <c r="C102" s="588"/>
    </row>
    <row r="103" spans="1:3" ht="16.5">
      <c r="A103" s="586"/>
      <c r="B103" s="245"/>
      <c r="C103" s="588"/>
    </row>
    <row r="104" spans="1:3" ht="16.5">
      <c r="A104" s="586"/>
      <c r="B104" s="245"/>
      <c r="C104" s="588"/>
    </row>
    <row r="105" spans="1:3" ht="16.5">
      <c r="A105" s="586"/>
      <c r="B105" s="245"/>
      <c r="C105" s="588"/>
    </row>
    <row r="106" spans="1:3" ht="16.5">
      <c r="A106" s="586"/>
      <c r="B106" s="245"/>
      <c r="C106" s="588"/>
    </row>
    <row r="107" spans="1:3" ht="16.5">
      <c r="A107" s="586"/>
      <c r="B107" s="584"/>
      <c r="C107" s="588"/>
    </row>
    <row r="108" spans="1:3" ht="16.5">
      <c r="A108" s="586"/>
      <c r="B108" s="584"/>
      <c r="C108" s="588"/>
    </row>
    <row r="109" spans="1:3" ht="16.5">
      <c r="A109" s="586"/>
      <c r="B109" s="584"/>
      <c r="C109" s="588"/>
    </row>
    <row r="110" spans="1:3" ht="16.5">
      <c r="A110" s="586"/>
      <c r="B110" s="584"/>
      <c r="C110" s="588"/>
    </row>
    <row r="111" spans="1:3" ht="16.5">
      <c r="A111" s="586"/>
      <c r="B111" s="584"/>
      <c r="C111" s="588"/>
    </row>
    <row r="112" spans="1:3" ht="16.5">
      <c r="A112" s="586"/>
      <c r="B112" s="584"/>
      <c r="C112" s="588"/>
    </row>
    <row r="113" spans="1:4" ht="16.5">
      <c r="A113" s="586"/>
      <c r="B113" s="584"/>
      <c r="C113" s="588"/>
    </row>
    <row r="114" spans="1:4" ht="18">
      <c r="A114" s="594"/>
      <c r="B114" s="583"/>
      <c r="C114" s="588"/>
    </row>
    <row r="115" spans="1:4">
      <c r="A115" s="595"/>
      <c r="B115" s="12"/>
      <c r="C115" s="588"/>
      <c r="D115" s="12"/>
    </row>
    <row r="116" spans="1:4">
      <c r="A116" s="595"/>
      <c r="B116" s="29"/>
      <c r="C116" s="588"/>
      <c r="D116" s="12"/>
    </row>
    <row r="117" spans="1:4">
      <c r="A117" s="595"/>
      <c r="B117" s="29"/>
      <c r="C117" s="588"/>
      <c r="D117" s="12"/>
    </row>
    <row r="118" spans="1:4">
      <c r="A118" s="595"/>
      <c r="B118" s="29"/>
      <c r="C118" s="588"/>
      <c r="D118" s="12"/>
    </row>
    <row r="119" spans="1:4">
      <c r="A119" s="595"/>
      <c r="B119" s="29"/>
      <c r="C119" s="588"/>
      <c r="D119" s="12"/>
    </row>
    <row r="120" spans="1:4">
      <c r="A120" s="14"/>
      <c r="B120" s="357"/>
      <c r="C120" s="588"/>
      <c r="D120" s="12"/>
    </row>
    <row r="121" spans="1:4">
      <c r="A121" s="14"/>
      <c r="B121" s="75"/>
      <c r="C121" s="588"/>
      <c r="D121" s="12"/>
    </row>
    <row r="122" spans="1:4">
      <c r="A122" s="83"/>
      <c r="B122" s="12"/>
      <c r="C122" s="588"/>
      <c r="D122" s="12"/>
    </row>
    <row r="123" spans="1:4" ht="16.5">
      <c r="A123" s="97"/>
      <c r="B123" s="245"/>
      <c r="C123" s="588"/>
    </row>
    <row r="124" spans="1:4">
      <c r="A124" s="97"/>
      <c r="B124" s="12"/>
      <c r="C124" s="588"/>
    </row>
    <row r="125" spans="1:4">
      <c r="A125" s="13"/>
      <c r="B125" s="12"/>
      <c r="C125" s="588"/>
    </row>
    <row r="126" spans="1:4">
      <c r="A126" s="97"/>
      <c r="B126" s="12"/>
      <c r="C126" s="588"/>
    </row>
    <row r="127" spans="1:4" ht="16.5">
      <c r="A127" s="591"/>
      <c r="B127" s="12"/>
      <c r="C127" s="588"/>
    </row>
    <row r="128" spans="1:4" ht="16.5">
      <c r="A128" s="591"/>
      <c r="B128" s="245"/>
      <c r="C128" s="588"/>
    </row>
    <row r="129" spans="1:3" ht="16.5">
      <c r="A129" s="591"/>
      <c r="B129" s="245"/>
      <c r="C129" s="588"/>
    </row>
    <row r="130" spans="1:3" ht="16.5">
      <c r="A130" s="591"/>
      <c r="B130" s="245"/>
      <c r="C130" s="588"/>
    </row>
    <row r="131" spans="1:3" ht="16.5">
      <c r="A131" s="591"/>
      <c r="B131" s="245"/>
      <c r="C131" s="588"/>
    </row>
    <row r="132" spans="1:3" ht="16.5">
      <c r="A132" s="591"/>
      <c r="B132" s="245"/>
      <c r="C132" s="588"/>
    </row>
    <row r="133" spans="1:3" ht="16.5">
      <c r="A133" s="591"/>
      <c r="B133" s="245"/>
      <c r="C133" s="588"/>
    </row>
    <row r="134" spans="1:3" ht="16.5">
      <c r="A134" s="591"/>
      <c r="B134" s="584"/>
      <c r="C134" s="588"/>
    </row>
    <row r="135" spans="1:3" ht="16.5">
      <c r="A135" s="591"/>
      <c r="B135" s="245"/>
      <c r="C135" s="588"/>
    </row>
    <row r="136" spans="1:3" ht="16.5">
      <c r="A136" s="591"/>
      <c r="B136" s="245"/>
      <c r="C136" s="588"/>
    </row>
    <row r="137" spans="1:3" ht="16.5">
      <c r="A137" s="596"/>
      <c r="B137" s="350"/>
      <c r="C137" s="588"/>
    </row>
    <row r="138" spans="1:3" ht="16.5">
      <c r="A138" s="591"/>
      <c r="B138" s="245"/>
      <c r="C138" s="588"/>
    </row>
    <row r="139" spans="1:3" ht="16.5">
      <c r="A139" s="591"/>
      <c r="B139" s="245"/>
      <c r="C139" s="588"/>
    </row>
    <row r="140" spans="1:3" ht="16.5">
      <c r="A140" s="591"/>
      <c r="B140" s="245"/>
      <c r="C140" s="588"/>
    </row>
    <row r="141" spans="1:3" ht="16.5">
      <c r="A141" s="591"/>
      <c r="B141" s="245"/>
      <c r="C141" s="588"/>
    </row>
    <row r="142" spans="1:3" ht="16.5">
      <c r="A142" s="591"/>
      <c r="B142" s="245"/>
      <c r="C142" s="588"/>
    </row>
    <row r="143" spans="1:3" ht="16.5">
      <c r="A143" s="591"/>
      <c r="B143" s="245"/>
      <c r="C143" s="588"/>
    </row>
    <row r="144" spans="1:3" ht="16.5">
      <c r="A144" s="596"/>
      <c r="B144" s="350"/>
      <c r="C144" s="588"/>
    </row>
    <row r="145" spans="1:3" ht="16.5">
      <c r="A145" s="591"/>
      <c r="B145" s="245"/>
      <c r="C145" s="588"/>
    </row>
    <row r="146" spans="1:3" ht="16.5">
      <c r="A146" s="591"/>
      <c r="B146" s="245"/>
      <c r="C146" s="588"/>
    </row>
    <row r="147" spans="1:3" ht="16.5">
      <c r="A147" s="591"/>
      <c r="B147" s="245"/>
      <c r="C147" s="588"/>
    </row>
    <row r="148" spans="1:3" ht="16.5">
      <c r="A148" s="591"/>
      <c r="B148" s="584"/>
      <c r="C148" s="588"/>
    </row>
    <row r="149" spans="1:3" ht="16.5">
      <c r="A149" s="591"/>
      <c r="B149" s="245"/>
      <c r="C149" s="588"/>
    </row>
    <row r="150" spans="1:3" ht="16.5">
      <c r="A150" s="591"/>
      <c r="B150" s="245"/>
      <c r="C150" s="588"/>
    </row>
    <row r="151" spans="1:3" ht="16.5">
      <c r="A151" s="591"/>
      <c r="B151" s="245"/>
      <c r="C151" s="588"/>
    </row>
    <row r="152" spans="1:3" ht="16.5">
      <c r="A152" s="597"/>
      <c r="B152" s="235"/>
      <c r="C152" s="588"/>
    </row>
    <row r="153" spans="1:3" ht="16.5">
      <c r="A153" s="597"/>
      <c r="B153" s="235"/>
      <c r="C153" s="589"/>
    </row>
    <row r="154" spans="1:3" ht="16.5">
      <c r="A154" s="597"/>
      <c r="B154" s="235"/>
      <c r="C154" s="589"/>
    </row>
    <row r="155" spans="1:3" ht="16.5">
      <c r="A155" s="591"/>
      <c r="B155" s="245"/>
      <c r="C155" s="589"/>
    </row>
    <row r="156" spans="1:3" ht="16.5">
      <c r="A156" s="591"/>
      <c r="B156" s="245"/>
      <c r="C156" s="589"/>
    </row>
    <row r="157" spans="1:3" ht="16.5">
      <c r="A157" s="591"/>
      <c r="B157" s="245"/>
      <c r="C157" s="589"/>
    </row>
    <row r="158" spans="1:3" ht="16.5">
      <c r="A158" s="591"/>
      <c r="B158" s="245"/>
      <c r="C158" s="589"/>
    </row>
    <row r="159" spans="1:3" ht="16.5">
      <c r="A159" s="591"/>
      <c r="B159" s="245"/>
      <c r="C159" s="589"/>
    </row>
    <row r="160" spans="1:3" ht="16.5">
      <c r="A160" s="591"/>
      <c r="B160" s="245"/>
      <c r="C160" s="589"/>
    </row>
    <row r="161" spans="1:3" ht="16.5">
      <c r="A161" s="591"/>
      <c r="B161" s="245"/>
      <c r="C161" s="589"/>
    </row>
    <row r="162" spans="1:3" ht="16.5">
      <c r="A162" s="591"/>
      <c r="B162" s="245"/>
      <c r="C162" s="589"/>
    </row>
    <row r="163" spans="1:3" ht="16.5">
      <c r="A163" s="597"/>
      <c r="B163" s="235"/>
      <c r="C163" s="589"/>
    </row>
    <row r="164" spans="1:3" ht="16.5">
      <c r="A164" s="597"/>
      <c r="B164" s="235"/>
      <c r="C164" s="589"/>
    </row>
    <row r="165" spans="1:3" ht="16.5">
      <c r="A165" s="597"/>
      <c r="B165" s="235"/>
      <c r="C165" s="589"/>
    </row>
    <row r="166" spans="1:3" ht="16.5">
      <c r="A166" s="597"/>
      <c r="B166" s="235"/>
      <c r="C166" s="589"/>
    </row>
    <row r="167" spans="1:3" ht="16.5">
      <c r="A167" s="597"/>
      <c r="B167" s="235"/>
      <c r="C167" s="589"/>
    </row>
    <row r="168" spans="1:3" ht="16.5">
      <c r="A168" s="597"/>
      <c r="B168" s="235"/>
      <c r="C168" s="589"/>
    </row>
    <row r="169" spans="1:3" ht="16.5">
      <c r="A169" s="597"/>
      <c r="B169" s="235"/>
      <c r="C169" s="589"/>
    </row>
    <row r="170" spans="1:3" ht="18">
      <c r="A170" s="592"/>
      <c r="B170" s="227"/>
      <c r="C170" s="589"/>
    </row>
    <row r="171" spans="1:3" ht="18">
      <c r="A171" s="592"/>
      <c r="B171" s="227"/>
      <c r="C171" s="589"/>
    </row>
    <row r="172" spans="1:3" ht="18">
      <c r="A172" s="592"/>
      <c r="B172" s="227"/>
      <c r="C172" s="589"/>
    </row>
    <row r="173" spans="1:3" ht="16.5">
      <c r="A173" s="597"/>
      <c r="B173" s="235"/>
      <c r="C173" s="589"/>
    </row>
    <row r="174" spans="1:3">
      <c r="A174" s="12"/>
      <c r="B174" s="356"/>
      <c r="C174" s="589"/>
    </row>
    <row r="175" spans="1:3">
      <c r="A175" s="12"/>
      <c r="B175" s="356"/>
      <c r="C175" s="12"/>
    </row>
    <row r="176" spans="1:3">
      <c r="B176" s="329"/>
    </row>
    <row r="177" spans="2:2">
      <c r="B177" s="329"/>
    </row>
    <row r="178" spans="2:2">
      <c r="B178" s="329"/>
    </row>
  </sheetData>
  <phoneticPr fontId="8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S217"/>
  <sheetViews>
    <sheetView view="pageBreakPreview" topLeftCell="A197" zoomScale="70" zoomScaleNormal="70" zoomScaleSheetLayoutView="70" workbookViewId="0">
      <selection activeCell="V30" sqref="V30"/>
    </sheetView>
  </sheetViews>
  <sheetFormatPr defaultRowHeight="12.75"/>
  <cols>
    <col min="1" max="1" width="7.42578125" style="329" customWidth="1"/>
    <col min="2" max="2" width="30.42578125" style="329" customWidth="1"/>
    <col min="3" max="3" width="13.28515625" style="329" customWidth="1"/>
    <col min="4" max="4" width="9" style="329" customWidth="1"/>
    <col min="5" max="5" width="16.5703125" style="329" customWidth="1"/>
    <col min="6" max="6" width="13.42578125" style="329" customWidth="1"/>
    <col min="7" max="7" width="20.28515625" style="329" customWidth="1"/>
    <col min="8" max="8" width="13.42578125" style="329" customWidth="1"/>
    <col min="9" max="9" width="11.85546875" style="329" customWidth="1"/>
    <col min="10" max="10" width="16.28515625" style="329" customWidth="1"/>
    <col min="11" max="11" width="21.5703125" style="494" customWidth="1"/>
    <col min="12" max="12" width="13.42578125" style="329" customWidth="1"/>
    <col min="13" max="13" width="16.28515625" style="329" customWidth="1"/>
    <col min="14" max="14" width="12.140625" style="329" customWidth="1"/>
    <col min="15" max="15" width="15.28515625" style="329" customWidth="1"/>
    <col min="16" max="16" width="21" style="494" customWidth="1"/>
    <col min="17" max="17" width="29.42578125" style="329" customWidth="1"/>
    <col min="18" max="19" width="9.140625" style="329" hidden="1" customWidth="1"/>
    <col min="20" max="16384" width="9.140625" style="329"/>
  </cols>
  <sheetData>
    <row r="1" spans="1:17" s="73" customFormat="1" ht="11.25" customHeight="1">
      <c r="A1" s="11" t="s">
        <v>210</v>
      </c>
      <c r="K1" s="749"/>
      <c r="P1" s="749" t="str">
        <f>NDPL!$Q$1</f>
        <v>DECEMBER-2024</v>
      </c>
      <c r="Q1" s="574"/>
    </row>
    <row r="2" spans="1:17" s="73" customFormat="1" ht="11.25" customHeight="1">
      <c r="A2" s="11" t="s">
        <v>211</v>
      </c>
      <c r="K2" s="749"/>
      <c r="P2" s="749"/>
    </row>
    <row r="3" spans="1:17" s="73" customFormat="1" ht="11.25" customHeight="1">
      <c r="A3" s="11" t="s">
        <v>140</v>
      </c>
      <c r="K3" s="749"/>
      <c r="P3" s="749"/>
    </row>
    <row r="4" spans="1:17" s="73" customFormat="1" ht="11.25" customHeight="1" thickBot="1">
      <c r="A4" s="575" t="s">
        <v>173</v>
      </c>
      <c r="G4" s="75"/>
      <c r="H4" s="75"/>
      <c r="I4" s="573" t="s">
        <v>347</v>
      </c>
      <c r="J4" s="75"/>
      <c r="K4" s="771"/>
      <c r="L4" s="75"/>
      <c r="M4" s="75"/>
      <c r="N4" s="573" t="s">
        <v>348</v>
      </c>
      <c r="O4" s="75"/>
      <c r="P4" s="771"/>
    </row>
    <row r="5" spans="1:17" ht="36.75" customHeight="1" thickTop="1" thickBot="1">
      <c r="A5" s="369" t="s">
        <v>8</v>
      </c>
      <c r="B5" s="370" t="s">
        <v>9</v>
      </c>
      <c r="C5" s="371" t="s">
        <v>1</v>
      </c>
      <c r="D5" s="371" t="s">
        <v>2</v>
      </c>
      <c r="E5" s="371" t="s">
        <v>3</v>
      </c>
      <c r="F5" s="371" t="s">
        <v>10</v>
      </c>
      <c r="G5" s="369" t="str">
        <f>NDPL!G5</f>
        <v>FINAL READING 31/12/2024</v>
      </c>
      <c r="H5" s="371" t="str">
        <f>NDPL!H5</f>
        <v>INTIAL READING 01/12/2024</v>
      </c>
      <c r="I5" s="371" t="s">
        <v>4</v>
      </c>
      <c r="J5" s="371" t="s">
        <v>5</v>
      </c>
      <c r="K5" s="772" t="s">
        <v>6</v>
      </c>
      <c r="L5" s="369" t="str">
        <f>NDPL!G5</f>
        <v>FINAL READING 31/12/2024</v>
      </c>
      <c r="M5" s="371" t="str">
        <f>NDPL!H5</f>
        <v>INTIAL READING 01/12/2024</v>
      </c>
      <c r="N5" s="371" t="s">
        <v>4</v>
      </c>
      <c r="O5" s="371" t="s">
        <v>5</v>
      </c>
      <c r="P5" s="772" t="s">
        <v>6</v>
      </c>
      <c r="Q5" s="387" t="s">
        <v>266</v>
      </c>
    </row>
    <row r="6" spans="1:17" ht="2.25" hidden="1" customHeight="1" thickTop="1" thickBot="1"/>
    <row r="7" spans="1:17" ht="16.5" customHeight="1" thickTop="1">
      <c r="A7" s="203"/>
      <c r="B7" s="204" t="s">
        <v>141</v>
      </c>
      <c r="C7" s="205"/>
      <c r="D7" s="26"/>
      <c r="E7" s="26"/>
      <c r="F7" s="26"/>
      <c r="G7" s="19"/>
      <c r="H7" s="338"/>
      <c r="I7" s="338"/>
      <c r="J7" s="338"/>
      <c r="K7" s="765"/>
      <c r="L7" s="339"/>
      <c r="M7" s="338"/>
      <c r="N7" s="338"/>
      <c r="O7" s="338"/>
      <c r="P7" s="776"/>
      <c r="Q7" s="391"/>
    </row>
    <row r="8" spans="1:17" ht="16.5" customHeight="1">
      <c r="A8" s="193">
        <v>1</v>
      </c>
      <c r="B8" s="226" t="s">
        <v>142</v>
      </c>
      <c r="C8" s="227">
        <v>4865170</v>
      </c>
      <c r="D8" s="92" t="s">
        <v>12</v>
      </c>
      <c r="E8" s="75" t="s">
        <v>300</v>
      </c>
      <c r="F8" s="235">
        <v>1000</v>
      </c>
      <c r="G8" s="248">
        <v>997363</v>
      </c>
      <c r="H8" s="249">
        <v>997468</v>
      </c>
      <c r="I8" s="235">
        <f t="shared" ref="I8:I19" si="0">G8-H8</f>
        <v>-105</v>
      </c>
      <c r="J8" s="235">
        <f t="shared" ref="J8:J13" si="1">$F8*I8</f>
        <v>-105000</v>
      </c>
      <c r="K8" s="760">
        <f t="shared" ref="K8:K13" si="2">J8/1000000</f>
        <v>-0.105</v>
      </c>
      <c r="L8" s="248">
        <v>981824</v>
      </c>
      <c r="M8" s="249">
        <v>981835</v>
      </c>
      <c r="N8" s="235">
        <f t="shared" ref="N8:N17" si="3">L8-M8</f>
        <v>-11</v>
      </c>
      <c r="O8" s="235">
        <f t="shared" ref="O8:O13" si="4">$F8*N8</f>
        <v>-11000</v>
      </c>
      <c r="P8" s="782">
        <f t="shared" ref="P8:P13" si="5">O8/1000000</f>
        <v>-1.0999999999999999E-2</v>
      </c>
      <c r="Q8" s="341"/>
    </row>
    <row r="9" spans="1:17" ht="16.5" customHeight="1">
      <c r="A9" s="193">
        <v>2</v>
      </c>
      <c r="B9" s="226" t="s">
        <v>143</v>
      </c>
      <c r="C9" s="227">
        <v>4864887</v>
      </c>
      <c r="D9" s="92" t="s">
        <v>12</v>
      </c>
      <c r="E9" s="75" t="s">
        <v>300</v>
      </c>
      <c r="F9" s="235">
        <v>1000</v>
      </c>
      <c r="G9" s="248">
        <v>998129</v>
      </c>
      <c r="H9" s="249">
        <v>998353</v>
      </c>
      <c r="I9" s="235">
        <f t="shared" si="0"/>
        <v>-224</v>
      </c>
      <c r="J9" s="235">
        <f>$F9*I9</f>
        <v>-224000</v>
      </c>
      <c r="K9" s="760">
        <f>J9/1000000</f>
        <v>-0.224</v>
      </c>
      <c r="L9" s="248">
        <v>995091</v>
      </c>
      <c r="M9" s="249">
        <v>995123</v>
      </c>
      <c r="N9" s="235">
        <f t="shared" si="3"/>
        <v>-32</v>
      </c>
      <c r="O9" s="235">
        <f>$F9*N9</f>
        <v>-32000</v>
      </c>
      <c r="P9" s="782">
        <f>O9/1000000</f>
        <v>-3.2000000000000001E-2</v>
      </c>
      <c r="Q9" s="345"/>
    </row>
    <row r="10" spans="1:17" ht="16.5" customHeight="1">
      <c r="A10" s="193">
        <v>3</v>
      </c>
      <c r="B10" s="226" t="s">
        <v>144</v>
      </c>
      <c r="C10" s="227">
        <v>4864878</v>
      </c>
      <c r="D10" s="92" t="s">
        <v>12</v>
      </c>
      <c r="E10" s="75" t="s">
        <v>300</v>
      </c>
      <c r="F10" s="235">
        <v>1000</v>
      </c>
      <c r="G10" s="248">
        <v>996718</v>
      </c>
      <c r="H10" s="249">
        <v>996828</v>
      </c>
      <c r="I10" s="235">
        <f>G10-H10</f>
        <v>-110</v>
      </c>
      <c r="J10" s="235">
        <f>$F10*I10</f>
        <v>-110000</v>
      </c>
      <c r="K10" s="760">
        <f>J10/1000000</f>
        <v>-0.11</v>
      </c>
      <c r="L10" s="248">
        <v>985388</v>
      </c>
      <c r="M10" s="249">
        <v>985417</v>
      </c>
      <c r="N10" s="235">
        <f>L10-M10</f>
        <v>-29</v>
      </c>
      <c r="O10" s="235">
        <f>$F10*N10</f>
        <v>-29000</v>
      </c>
      <c r="P10" s="782">
        <f>O10/1000000</f>
        <v>-2.9000000000000001E-2</v>
      </c>
      <c r="Q10" s="342"/>
    </row>
    <row r="11" spans="1:17" ht="16.5" customHeight="1">
      <c r="A11" s="193">
        <v>4</v>
      </c>
      <c r="B11" s="226" t="s">
        <v>145</v>
      </c>
      <c r="C11" s="227">
        <v>4865127</v>
      </c>
      <c r="D11" s="92" t="s">
        <v>12</v>
      </c>
      <c r="E11" s="75" t="s">
        <v>300</v>
      </c>
      <c r="F11" s="235">
        <v>1333.33</v>
      </c>
      <c r="G11" s="248">
        <v>999772</v>
      </c>
      <c r="H11" s="249">
        <v>999874</v>
      </c>
      <c r="I11" s="235">
        <f t="shared" si="0"/>
        <v>-102</v>
      </c>
      <c r="J11" s="235">
        <f t="shared" si="1"/>
        <v>-135999.66</v>
      </c>
      <c r="K11" s="760">
        <f t="shared" si="2"/>
        <v>-0.13599965999999999</v>
      </c>
      <c r="L11" s="248">
        <v>994685</v>
      </c>
      <c r="M11" s="249">
        <v>994689</v>
      </c>
      <c r="N11" s="235">
        <f t="shared" si="3"/>
        <v>-4</v>
      </c>
      <c r="O11" s="235">
        <f t="shared" si="4"/>
        <v>-5333.32</v>
      </c>
      <c r="P11" s="782">
        <f t="shared" si="5"/>
        <v>-5.3333199999999999E-3</v>
      </c>
      <c r="Q11" s="603"/>
    </row>
    <row r="12" spans="1:17" ht="16.5" customHeight="1">
      <c r="A12" s="193">
        <v>5</v>
      </c>
      <c r="B12" s="226" t="s">
        <v>146</v>
      </c>
      <c r="C12" s="227">
        <v>4865177</v>
      </c>
      <c r="D12" s="92" t="s">
        <v>12</v>
      </c>
      <c r="E12" s="75" t="s">
        <v>300</v>
      </c>
      <c r="F12" s="235">
        <v>1500</v>
      </c>
      <c r="G12" s="248">
        <v>997138</v>
      </c>
      <c r="H12" s="249">
        <v>997357</v>
      </c>
      <c r="I12" s="235">
        <f t="shared" si="0"/>
        <v>-219</v>
      </c>
      <c r="J12" s="235">
        <f t="shared" si="1"/>
        <v>-328500</v>
      </c>
      <c r="K12" s="760">
        <f t="shared" si="2"/>
        <v>-0.32850000000000001</v>
      </c>
      <c r="L12" s="248">
        <v>995857</v>
      </c>
      <c r="M12" s="249">
        <v>995868</v>
      </c>
      <c r="N12" s="235">
        <f t="shared" si="3"/>
        <v>-11</v>
      </c>
      <c r="O12" s="235">
        <f t="shared" si="4"/>
        <v>-16500</v>
      </c>
      <c r="P12" s="782">
        <f t="shared" si="5"/>
        <v>-1.6500000000000001E-2</v>
      </c>
      <c r="Q12" s="562"/>
    </row>
    <row r="13" spans="1:17" ht="16.5" customHeight="1">
      <c r="A13" s="193">
        <v>6</v>
      </c>
      <c r="B13" s="226" t="s">
        <v>147</v>
      </c>
      <c r="C13" s="227">
        <v>4865111</v>
      </c>
      <c r="D13" s="92" t="s">
        <v>12</v>
      </c>
      <c r="E13" s="75" t="s">
        <v>300</v>
      </c>
      <c r="F13" s="235">
        <v>1333.33</v>
      </c>
      <c r="G13" s="248">
        <v>10190</v>
      </c>
      <c r="H13" s="249">
        <v>10249</v>
      </c>
      <c r="I13" s="235">
        <f t="shared" si="0"/>
        <v>-59</v>
      </c>
      <c r="J13" s="235">
        <f t="shared" si="1"/>
        <v>-78666.47</v>
      </c>
      <c r="K13" s="760">
        <f t="shared" si="2"/>
        <v>-7.8666470000000002E-2</v>
      </c>
      <c r="L13" s="248">
        <v>16901</v>
      </c>
      <c r="M13" s="249">
        <v>16908</v>
      </c>
      <c r="N13" s="235">
        <f t="shared" si="3"/>
        <v>-7</v>
      </c>
      <c r="O13" s="235">
        <f t="shared" si="4"/>
        <v>-9333.31</v>
      </c>
      <c r="P13" s="782">
        <f t="shared" si="5"/>
        <v>-9.3333099999999992E-3</v>
      </c>
      <c r="Q13" s="342"/>
    </row>
    <row r="14" spans="1:17" ht="16.5" customHeight="1">
      <c r="A14" s="193">
        <v>7</v>
      </c>
      <c r="B14" s="226" t="s">
        <v>148</v>
      </c>
      <c r="C14" s="227">
        <v>4865160</v>
      </c>
      <c r="D14" s="92" t="s">
        <v>12</v>
      </c>
      <c r="E14" s="75" t="s">
        <v>300</v>
      </c>
      <c r="F14" s="235">
        <v>1000</v>
      </c>
      <c r="G14" s="248">
        <v>993783</v>
      </c>
      <c r="H14" s="249">
        <v>993955</v>
      </c>
      <c r="I14" s="235">
        <f>G14-H14</f>
        <v>-172</v>
      </c>
      <c r="J14" s="235">
        <f>$F14*I14</f>
        <v>-172000</v>
      </c>
      <c r="K14" s="760">
        <f>J14/1000000</f>
        <v>-0.17199999999999999</v>
      </c>
      <c r="L14" s="248">
        <v>991762</v>
      </c>
      <c r="M14" s="249">
        <v>991771</v>
      </c>
      <c r="N14" s="235">
        <f>L14-M14</f>
        <v>-9</v>
      </c>
      <c r="O14" s="235">
        <f>$F14*N14</f>
        <v>-9000</v>
      </c>
      <c r="P14" s="782">
        <f>O14/1000000</f>
        <v>-8.9999999999999993E-3</v>
      </c>
      <c r="Q14" s="341"/>
    </row>
    <row r="15" spans="1:17" ht="16.5" customHeight="1">
      <c r="A15" s="193">
        <v>8</v>
      </c>
      <c r="B15" s="727" t="s">
        <v>149</v>
      </c>
      <c r="C15" s="227">
        <v>4865157</v>
      </c>
      <c r="D15" s="92" t="s">
        <v>12</v>
      </c>
      <c r="E15" s="75" t="s">
        <v>300</v>
      </c>
      <c r="F15" s="235">
        <v>1000</v>
      </c>
      <c r="G15" s="248">
        <v>990245</v>
      </c>
      <c r="H15" s="249">
        <v>990395</v>
      </c>
      <c r="I15" s="235">
        <f t="shared" si="0"/>
        <v>-150</v>
      </c>
      <c r="J15" s="235">
        <f>$F15*I15</f>
        <v>-150000</v>
      </c>
      <c r="K15" s="760">
        <f>J15/1000000</f>
        <v>-0.15</v>
      </c>
      <c r="L15" s="248">
        <v>983681</v>
      </c>
      <c r="M15" s="249">
        <v>983695</v>
      </c>
      <c r="N15" s="235">
        <f t="shared" si="3"/>
        <v>-14</v>
      </c>
      <c r="O15" s="235">
        <f>$F15*N15</f>
        <v>-14000</v>
      </c>
      <c r="P15" s="782">
        <f>O15/1000000</f>
        <v>-1.4E-2</v>
      </c>
      <c r="Q15" s="342"/>
    </row>
    <row r="16" spans="1:17" ht="16.5" customHeight="1">
      <c r="A16" s="193">
        <v>9</v>
      </c>
      <c r="B16" s="226" t="s">
        <v>150</v>
      </c>
      <c r="C16" s="227">
        <v>4865179</v>
      </c>
      <c r="D16" s="92" t="s">
        <v>12</v>
      </c>
      <c r="E16" s="75" t="s">
        <v>300</v>
      </c>
      <c r="F16" s="235">
        <v>800</v>
      </c>
      <c r="G16" s="248">
        <v>999638</v>
      </c>
      <c r="H16" s="249">
        <v>999822</v>
      </c>
      <c r="I16" s="235">
        <f>G16-H16</f>
        <v>-184</v>
      </c>
      <c r="J16" s="235">
        <f>$F16*I16</f>
        <v>-147200</v>
      </c>
      <c r="K16" s="760">
        <f>J16/1000000</f>
        <v>-0.1472</v>
      </c>
      <c r="L16" s="248">
        <v>993197</v>
      </c>
      <c r="M16" s="249">
        <v>993207</v>
      </c>
      <c r="N16" s="235">
        <f>L16-M16</f>
        <v>-10</v>
      </c>
      <c r="O16" s="235">
        <f>$F16*N16</f>
        <v>-8000</v>
      </c>
      <c r="P16" s="782">
        <f>O16/1000000</f>
        <v>-8.0000000000000002E-3</v>
      </c>
      <c r="Q16" s="341"/>
    </row>
    <row r="17" spans="1:17" ht="16.5" customHeight="1">
      <c r="A17" s="193">
        <v>10</v>
      </c>
      <c r="B17" s="226" t="s">
        <v>423</v>
      </c>
      <c r="C17" s="227">
        <v>4865125</v>
      </c>
      <c r="D17" s="92" t="s">
        <v>12</v>
      </c>
      <c r="E17" s="75" t="s">
        <v>300</v>
      </c>
      <c r="F17" s="235">
        <v>1333.33</v>
      </c>
      <c r="G17" s="248">
        <v>977595</v>
      </c>
      <c r="H17" s="249">
        <v>977626</v>
      </c>
      <c r="I17" s="235">
        <f t="shared" si="0"/>
        <v>-31</v>
      </c>
      <c r="J17" s="235">
        <f>$F17*I17</f>
        <v>-41333.229999999996</v>
      </c>
      <c r="K17" s="760">
        <f>J17/1000000</f>
        <v>-4.1333229999999999E-2</v>
      </c>
      <c r="L17" s="248">
        <v>6423</v>
      </c>
      <c r="M17" s="249">
        <v>6425</v>
      </c>
      <c r="N17" s="235">
        <f t="shared" si="3"/>
        <v>-2</v>
      </c>
      <c r="O17" s="235">
        <f>$F17*N17</f>
        <v>-2666.66</v>
      </c>
      <c r="P17" s="782">
        <f>O17/1000000</f>
        <v>-2.66666E-3</v>
      </c>
      <c r="Q17" s="345" t="s">
        <v>544</v>
      </c>
    </row>
    <row r="18" spans="1:17" ht="16.5" customHeight="1">
      <c r="A18" s="193"/>
      <c r="B18" s="228" t="s">
        <v>440</v>
      </c>
      <c r="C18" s="227"/>
      <c r="D18" s="92"/>
      <c r="E18" s="92"/>
      <c r="F18" s="235"/>
      <c r="G18" s="248"/>
      <c r="H18" s="249"/>
      <c r="I18" s="235"/>
      <c r="J18" s="235"/>
      <c r="K18" s="773"/>
      <c r="L18" s="248"/>
      <c r="M18" s="249"/>
      <c r="N18" s="235"/>
      <c r="O18" s="235"/>
      <c r="P18" s="783"/>
      <c r="Q18" s="342"/>
    </row>
    <row r="19" spans="1:17" ht="16.5" customHeight="1">
      <c r="A19" s="193">
        <v>11</v>
      </c>
      <c r="B19" s="226" t="s">
        <v>14</v>
      </c>
      <c r="C19" s="227">
        <v>4864786</v>
      </c>
      <c r="D19" s="92" t="s">
        <v>12</v>
      </c>
      <c r="E19" s="75" t="s">
        <v>300</v>
      </c>
      <c r="F19" s="235">
        <v>-6666.6660000000002</v>
      </c>
      <c r="G19" s="248">
        <v>1871</v>
      </c>
      <c r="H19" s="249">
        <v>1871</v>
      </c>
      <c r="I19" s="235">
        <f t="shared" si="0"/>
        <v>0</v>
      </c>
      <c r="J19" s="235">
        <f>$F19*I19</f>
        <v>0</v>
      </c>
      <c r="K19" s="760">
        <f>J19/1000000</f>
        <v>0</v>
      </c>
      <c r="L19" s="248">
        <v>63</v>
      </c>
      <c r="M19" s="249">
        <v>63</v>
      </c>
      <c r="N19" s="235">
        <f>L19-M19</f>
        <v>0</v>
      </c>
      <c r="O19" s="235">
        <f>$F19*N19</f>
        <v>0</v>
      </c>
      <c r="P19" s="782">
        <f>O19/1000000</f>
        <v>0</v>
      </c>
      <c r="Q19" s="341" t="s">
        <v>522</v>
      </c>
    </row>
    <row r="20" spans="1:17" ht="16.5" customHeight="1">
      <c r="A20" s="193">
        <v>12</v>
      </c>
      <c r="B20" s="208" t="s">
        <v>15</v>
      </c>
      <c r="C20" s="227">
        <v>4865025</v>
      </c>
      <c r="D20" s="66" t="s">
        <v>12</v>
      </c>
      <c r="E20" s="75" t="s">
        <v>300</v>
      </c>
      <c r="F20" s="235">
        <v>-1000</v>
      </c>
      <c r="G20" s="248">
        <v>49731</v>
      </c>
      <c r="H20" s="249">
        <v>47695</v>
      </c>
      <c r="I20" s="235">
        <f>G20-H20</f>
        <v>2036</v>
      </c>
      <c r="J20" s="235">
        <f>$F20*I20</f>
        <v>-2036000</v>
      </c>
      <c r="K20" s="760">
        <f>J20/1000000</f>
        <v>-2.036</v>
      </c>
      <c r="L20" s="248">
        <v>997047</v>
      </c>
      <c r="M20" s="249">
        <v>996924</v>
      </c>
      <c r="N20" s="235">
        <f>L20-M20</f>
        <v>123</v>
      </c>
      <c r="O20" s="235">
        <f>$F20*N20</f>
        <v>-123000</v>
      </c>
      <c r="P20" s="782">
        <f>O20/1000000</f>
        <v>-0.123</v>
      </c>
      <c r="Q20" s="342"/>
    </row>
    <row r="21" spans="1:17" ht="16.5" customHeight="1">
      <c r="A21" s="193">
        <v>13</v>
      </c>
      <c r="B21" s="226" t="s">
        <v>16</v>
      </c>
      <c r="C21" s="227">
        <v>5128433</v>
      </c>
      <c r="D21" s="92" t="s">
        <v>12</v>
      </c>
      <c r="E21" s="75" t="s">
        <v>300</v>
      </c>
      <c r="F21" s="235">
        <v>-2000</v>
      </c>
      <c r="G21" s="248">
        <v>7756</v>
      </c>
      <c r="H21" s="249">
        <v>7277</v>
      </c>
      <c r="I21" s="235">
        <f>G21-H21</f>
        <v>479</v>
      </c>
      <c r="J21" s="235">
        <f>$F21*I21</f>
        <v>-958000</v>
      </c>
      <c r="K21" s="760">
        <f>J21/1000000</f>
        <v>-0.95799999999999996</v>
      </c>
      <c r="L21" s="248">
        <v>999293</v>
      </c>
      <c r="M21" s="249">
        <v>999146</v>
      </c>
      <c r="N21" s="235">
        <f>L21-M21</f>
        <v>147</v>
      </c>
      <c r="O21" s="235">
        <f>$F21*N21</f>
        <v>-294000</v>
      </c>
      <c r="P21" s="782">
        <f>O21/1000000</f>
        <v>-0.29399999999999998</v>
      </c>
      <c r="Q21" s="342"/>
    </row>
    <row r="22" spans="1:17" ht="16.5" customHeight="1">
      <c r="A22" s="193">
        <v>14</v>
      </c>
      <c r="B22" s="226" t="s">
        <v>384</v>
      </c>
      <c r="C22" s="227">
        <v>5128464</v>
      </c>
      <c r="D22" s="92" t="s">
        <v>12</v>
      </c>
      <c r="E22" s="75" t="s">
        <v>300</v>
      </c>
      <c r="F22" s="235">
        <v>-1000</v>
      </c>
      <c r="G22" s="248">
        <v>8517</v>
      </c>
      <c r="H22" s="249">
        <v>7227</v>
      </c>
      <c r="I22" s="249">
        <f>G22-H22</f>
        <v>1290</v>
      </c>
      <c r="J22" s="249">
        <f>$F22*I22</f>
        <v>-1290000</v>
      </c>
      <c r="K22" s="758">
        <f>J22/1000000</f>
        <v>-1.29</v>
      </c>
      <c r="L22" s="248">
        <v>995057</v>
      </c>
      <c r="M22" s="249">
        <v>995057</v>
      </c>
      <c r="N22" s="249">
        <f>L22-M22</f>
        <v>0</v>
      </c>
      <c r="O22" s="249">
        <f>$F22*N22</f>
        <v>0</v>
      </c>
      <c r="P22" s="753">
        <f>O22/1000000</f>
        <v>0</v>
      </c>
      <c r="Q22" s="342"/>
    </row>
    <row r="23" spans="1:17" ht="16.5" customHeight="1">
      <c r="A23" s="498"/>
      <c r="B23" s="228" t="s">
        <v>152</v>
      </c>
      <c r="C23" s="227"/>
      <c r="D23" s="92"/>
      <c r="E23" s="92"/>
      <c r="F23" s="235"/>
      <c r="G23" s="248"/>
      <c r="H23" s="249"/>
      <c r="I23" s="235"/>
      <c r="J23" s="235"/>
      <c r="K23" s="760"/>
      <c r="L23" s="248"/>
      <c r="M23" s="249"/>
      <c r="N23" s="235"/>
      <c r="O23" s="235"/>
      <c r="P23" s="782"/>
      <c r="Q23" s="342"/>
    </row>
    <row r="24" spans="1:17" ht="16.5" customHeight="1">
      <c r="A24" s="193">
        <v>15</v>
      </c>
      <c r="B24" s="226" t="s">
        <v>14</v>
      </c>
      <c r="C24" s="227">
        <v>4864958</v>
      </c>
      <c r="D24" s="92" t="s">
        <v>12</v>
      </c>
      <c r="E24" s="75" t="s">
        <v>300</v>
      </c>
      <c r="F24" s="235">
        <v>-1250</v>
      </c>
      <c r="G24" s="248">
        <v>7885</v>
      </c>
      <c r="H24" s="249">
        <v>6656</v>
      </c>
      <c r="I24" s="235">
        <f>G24-H24</f>
        <v>1229</v>
      </c>
      <c r="J24" s="235">
        <f>$F24*I24</f>
        <v>-1536250</v>
      </c>
      <c r="K24" s="760">
        <f>J24/1000000</f>
        <v>-1.5362499999999999</v>
      </c>
      <c r="L24" s="248">
        <v>948</v>
      </c>
      <c r="M24" s="249">
        <v>914</v>
      </c>
      <c r="N24" s="235">
        <f>L24-M24</f>
        <v>34</v>
      </c>
      <c r="O24" s="235">
        <f>$F24*N24</f>
        <v>-42500</v>
      </c>
      <c r="P24" s="782">
        <f>O24/1000000</f>
        <v>-4.2500000000000003E-2</v>
      </c>
      <c r="Q24" s="341"/>
    </row>
    <row r="25" spans="1:17" ht="16.5" customHeight="1">
      <c r="A25" s="193">
        <v>16</v>
      </c>
      <c r="B25" s="226" t="s">
        <v>15</v>
      </c>
      <c r="C25" s="227">
        <v>5128438</v>
      </c>
      <c r="D25" s="92" t="s">
        <v>12</v>
      </c>
      <c r="E25" s="75" t="s">
        <v>300</v>
      </c>
      <c r="F25" s="235">
        <v>-1000</v>
      </c>
      <c r="G25" s="248">
        <v>14179</v>
      </c>
      <c r="H25" s="249">
        <v>13973</v>
      </c>
      <c r="I25" s="249">
        <f>G25-H25</f>
        <v>206</v>
      </c>
      <c r="J25" s="249">
        <f>$F25*I25</f>
        <v>-206000</v>
      </c>
      <c r="K25" s="758">
        <f>J25/1000000</f>
        <v>-0.20599999999999999</v>
      </c>
      <c r="L25" s="248">
        <v>1276</v>
      </c>
      <c r="M25" s="249">
        <v>1210</v>
      </c>
      <c r="N25" s="249">
        <f>L25-M25</f>
        <v>66</v>
      </c>
      <c r="O25" s="249">
        <f>$F25*N25</f>
        <v>-66000</v>
      </c>
      <c r="P25" s="753">
        <f>O25/1000000</f>
        <v>-6.6000000000000003E-2</v>
      </c>
      <c r="Q25" s="352"/>
    </row>
    <row r="26" spans="1:17" ht="16.5" customHeight="1">
      <c r="A26" s="193">
        <v>17</v>
      </c>
      <c r="B26" s="226" t="s">
        <v>16</v>
      </c>
      <c r="C26" s="227">
        <v>4865038</v>
      </c>
      <c r="D26" s="92" t="s">
        <v>12</v>
      </c>
      <c r="E26" s="75" t="s">
        <v>300</v>
      </c>
      <c r="F26" s="235">
        <v>-2000</v>
      </c>
      <c r="G26" s="248">
        <v>1975</v>
      </c>
      <c r="H26" s="249">
        <v>1093</v>
      </c>
      <c r="I26" s="235">
        <f>G26-H26</f>
        <v>882</v>
      </c>
      <c r="J26" s="235">
        <f>$F26*I26</f>
        <v>-1764000</v>
      </c>
      <c r="K26" s="760">
        <f>J26/1000000</f>
        <v>-1.764</v>
      </c>
      <c r="L26" s="248">
        <v>2007</v>
      </c>
      <c r="M26" s="249">
        <v>1929</v>
      </c>
      <c r="N26" s="235">
        <f>L26-M26</f>
        <v>78</v>
      </c>
      <c r="O26" s="235">
        <f>$F26*N26</f>
        <v>-156000</v>
      </c>
      <c r="P26" s="782">
        <f>O26/1000000</f>
        <v>-0.156</v>
      </c>
      <c r="Q26" s="341"/>
    </row>
    <row r="27" spans="1:17" ht="17.25" customHeight="1">
      <c r="A27" s="193">
        <v>18</v>
      </c>
      <c r="B27" s="226" t="s">
        <v>151</v>
      </c>
      <c r="C27" s="227">
        <v>4864938</v>
      </c>
      <c r="D27" s="92" t="s">
        <v>12</v>
      </c>
      <c r="E27" s="75" t="s">
        <v>300</v>
      </c>
      <c r="F27" s="235">
        <v>-2000</v>
      </c>
      <c r="G27" s="248">
        <v>4855</v>
      </c>
      <c r="H27" s="249">
        <v>4665</v>
      </c>
      <c r="I27" s="249">
        <f>G27-H27</f>
        <v>190</v>
      </c>
      <c r="J27" s="249">
        <f>$F27*I27</f>
        <v>-380000</v>
      </c>
      <c r="K27" s="758">
        <f>J27/1000000</f>
        <v>-0.38</v>
      </c>
      <c r="L27" s="248">
        <v>999519</v>
      </c>
      <c r="M27" s="249">
        <v>999529</v>
      </c>
      <c r="N27" s="249">
        <f>L27-M27</f>
        <v>-10</v>
      </c>
      <c r="O27" s="249">
        <f>$F27*N27</f>
        <v>20000</v>
      </c>
      <c r="P27" s="753">
        <f>O27/1000000</f>
        <v>0.02</v>
      </c>
      <c r="Q27" s="352"/>
    </row>
    <row r="28" spans="1:17" ht="17.25" customHeight="1">
      <c r="A28" s="498"/>
      <c r="B28" s="228" t="s">
        <v>396</v>
      </c>
      <c r="C28" s="227"/>
      <c r="D28" s="92"/>
      <c r="E28" s="75"/>
      <c r="F28" s="235"/>
      <c r="G28" s="248"/>
      <c r="H28" s="249"/>
      <c r="I28" s="249"/>
      <c r="J28" s="249"/>
      <c r="K28" s="758"/>
      <c r="L28" s="248"/>
      <c r="M28" s="249"/>
      <c r="N28" s="249"/>
      <c r="O28" s="249"/>
      <c r="P28" s="753"/>
      <c r="Q28" s="352"/>
    </row>
    <row r="29" spans="1:17" ht="17.25" customHeight="1">
      <c r="A29" s="193">
        <v>19</v>
      </c>
      <c r="B29" s="226" t="s">
        <v>14</v>
      </c>
      <c r="C29" s="227">
        <v>4864912</v>
      </c>
      <c r="D29" s="92" t="s">
        <v>12</v>
      </c>
      <c r="E29" s="75" t="s">
        <v>300</v>
      </c>
      <c r="F29" s="235">
        <v>-1600</v>
      </c>
      <c r="G29" s="248">
        <v>10315</v>
      </c>
      <c r="H29" s="249">
        <v>9350</v>
      </c>
      <c r="I29" s="235">
        <f>G29-H29</f>
        <v>965</v>
      </c>
      <c r="J29" s="235">
        <f>$F29*I29</f>
        <v>-1544000</v>
      </c>
      <c r="K29" s="760">
        <f>J29/1000000</f>
        <v>-1.544</v>
      </c>
      <c r="L29" s="248">
        <v>3672</v>
      </c>
      <c r="M29" s="249">
        <v>3457</v>
      </c>
      <c r="N29" s="235">
        <f>L29-M29</f>
        <v>215</v>
      </c>
      <c r="O29" s="235">
        <f>$F29*N29</f>
        <v>-344000</v>
      </c>
      <c r="P29" s="782">
        <f>O29/1000000</f>
        <v>-0.34399999999999997</v>
      </c>
      <c r="Q29" s="347"/>
    </row>
    <row r="30" spans="1:17" ht="17.25" customHeight="1">
      <c r="A30" s="193">
        <v>20</v>
      </c>
      <c r="B30" s="226" t="s">
        <v>15</v>
      </c>
      <c r="C30" s="227">
        <v>5128459</v>
      </c>
      <c r="D30" s="92" t="s">
        <v>12</v>
      </c>
      <c r="E30" s="75" t="s">
        <v>300</v>
      </c>
      <c r="F30" s="235">
        <v>-800</v>
      </c>
      <c r="G30" s="248">
        <v>163365</v>
      </c>
      <c r="H30" s="249">
        <v>158416</v>
      </c>
      <c r="I30" s="235">
        <f>G30-H30</f>
        <v>4949</v>
      </c>
      <c r="J30" s="235">
        <f>$F30*I30</f>
        <v>-3959200</v>
      </c>
      <c r="K30" s="760">
        <f>J30/1000000</f>
        <v>-3.9592000000000001</v>
      </c>
      <c r="L30" s="248">
        <v>10128</v>
      </c>
      <c r="M30" s="249">
        <v>10013</v>
      </c>
      <c r="N30" s="235">
        <f>L30-M30</f>
        <v>115</v>
      </c>
      <c r="O30" s="235">
        <f>$F30*N30</f>
        <v>-92000</v>
      </c>
      <c r="P30" s="782">
        <f>O30/1000000</f>
        <v>-9.1999999999999998E-2</v>
      </c>
      <c r="Q30" s="352"/>
    </row>
    <row r="31" spans="1:17" ht="17.25" customHeight="1">
      <c r="A31" s="193"/>
      <c r="B31" s="206" t="s">
        <v>153</v>
      </c>
      <c r="C31" s="227"/>
      <c r="D31" s="66"/>
      <c r="E31" s="66"/>
      <c r="F31" s="235"/>
      <c r="G31" s="248"/>
      <c r="H31" s="249"/>
      <c r="I31" s="235"/>
      <c r="J31" s="235"/>
      <c r="K31" s="760"/>
      <c r="L31" s="248"/>
      <c r="M31" s="249"/>
      <c r="N31" s="235"/>
      <c r="O31" s="235"/>
      <c r="P31" s="782"/>
      <c r="Q31" s="342"/>
    </row>
    <row r="32" spans="1:17" ht="18.75" customHeight="1">
      <c r="A32" s="193">
        <v>21</v>
      </c>
      <c r="B32" s="226" t="s">
        <v>14</v>
      </c>
      <c r="C32" s="227">
        <v>4864867</v>
      </c>
      <c r="D32" s="92" t="s">
        <v>12</v>
      </c>
      <c r="E32" s="75" t="s">
        <v>300</v>
      </c>
      <c r="F32" s="235">
        <v>-2500</v>
      </c>
      <c r="G32" s="248">
        <v>676</v>
      </c>
      <c r="H32" s="249">
        <v>280</v>
      </c>
      <c r="I32" s="235">
        <f>G32-H32</f>
        <v>396</v>
      </c>
      <c r="J32" s="235">
        <f>$F32*I32</f>
        <v>-990000</v>
      </c>
      <c r="K32" s="760">
        <f>J32/1000000</f>
        <v>-0.99</v>
      </c>
      <c r="L32" s="248">
        <v>999459</v>
      </c>
      <c r="M32" s="249">
        <v>999459</v>
      </c>
      <c r="N32" s="235">
        <f>L32-M32</f>
        <v>0</v>
      </c>
      <c r="O32" s="235">
        <f>$F32*N32</f>
        <v>0</v>
      </c>
      <c r="P32" s="782">
        <f>O32/1000000</f>
        <v>0</v>
      </c>
      <c r="Q32" s="347"/>
    </row>
    <row r="33" spans="1:17" ht="17.25" customHeight="1">
      <c r="A33" s="193">
        <v>22</v>
      </c>
      <c r="B33" s="226" t="s">
        <v>15</v>
      </c>
      <c r="C33" s="227">
        <v>4865036</v>
      </c>
      <c r="D33" s="92" t="s">
        <v>12</v>
      </c>
      <c r="E33" s="75" t="s">
        <v>300</v>
      </c>
      <c r="F33" s="235">
        <v>-2000</v>
      </c>
      <c r="G33" s="248">
        <v>953448</v>
      </c>
      <c r="H33" s="249">
        <v>953070</v>
      </c>
      <c r="I33" s="235">
        <f>G33-H33</f>
        <v>378</v>
      </c>
      <c r="J33" s="235">
        <f>$F33*I33</f>
        <v>-756000</v>
      </c>
      <c r="K33" s="760">
        <f>J33/1000000</f>
        <v>-0.75600000000000001</v>
      </c>
      <c r="L33" s="248">
        <v>984368</v>
      </c>
      <c r="M33" s="249">
        <v>984381</v>
      </c>
      <c r="N33" s="235">
        <f>L33-M33</f>
        <v>-13</v>
      </c>
      <c r="O33" s="235">
        <f>$F33*N33</f>
        <v>26000</v>
      </c>
      <c r="P33" s="782">
        <f>O33/1000000</f>
        <v>2.5999999999999999E-2</v>
      </c>
      <c r="Q33" s="352"/>
    </row>
    <row r="34" spans="1:17" ht="15.75" customHeight="1">
      <c r="A34" s="193">
        <v>23</v>
      </c>
      <c r="B34" s="226" t="s">
        <v>16</v>
      </c>
      <c r="C34" s="227">
        <v>4864787</v>
      </c>
      <c r="D34" s="92" t="s">
        <v>12</v>
      </c>
      <c r="E34" s="75" t="s">
        <v>300</v>
      </c>
      <c r="F34" s="235">
        <v>-2000</v>
      </c>
      <c r="G34" s="248">
        <v>997599</v>
      </c>
      <c r="H34" s="249">
        <v>997194</v>
      </c>
      <c r="I34" s="235">
        <f>G34-H34</f>
        <v>405</v>
      </c>
      <c r="J34" s="235">
        <f>$F34*I34</f>
        <v>-810000</v>
      </c>
      <c r="K34" s="760">
        <f>J34/1000000</f>
        <v>-0.81</v>
      </c>
      <c r="L34" s="248">
        <v>999294</v>
      </c>
      <c r="M34" s="249">
        <v>999296</v>
      </c>
      <c r="N34" s="235">
        <f>L34-M34</f>
        <v>-2</v>
      </c>
      <c r="O34" s="235">
        <f>$F34*N34</f>
        <v>4000</v>
      </c>
      <c r="P34" s="782">
        <f>O34/1000000</f>
        <v>4.0000000000000001E-3</v>
      </c>
      <c r="Q34" s="352"/>
    </row>
    <row r="35" spans="1:17" ht="15.75" customHeight="1">
      <c r="A35" s="193">
        <v>24</v>
      </c>
      <c r="B35" s="208" t="s">
        <v>151</v>
      </c>
      <c r="C35" s="227">
        <v>4864989</v>
      </c>
      <c r="D35" s="66" t="s">
        <v>12</v>
      </c>
      <c r="E35" s="75" t="s">
        <v>300</v>
      </c>
      <c r="F35" s="235">
        <v>-1000</v>
      </c>
      <c r="G35" s="248">
        <v>4026</v>
      </c>
      <c r="H35" s="249">
        <v>2772</v>
      </c>
      <c r="I35" s="235">
        <f>G35-H35</f>
        <v>1254</v>
      </c>
      <c r="J35" s="235">
        <f>$F35*I35</f>
        <v>-1254000</v>
      </c>
      <c r="K35" s="760">
        <f>J35/1000000</f>
        <v>-1.254</v>
      </c>
      <c r="L35" s="248">
        <v>999538</v>
      </c>
      <c r="M35" s="249">
        <v>999538</v>
      </c>
      <c r="N35" s="235">
        <f>L35-M35</f>
        <v>0</v>
      </c>
      <c r="O35" s="235">
        <f>$F35*N35</f>
        <v>0</v>
      </c>
      <c r="P35" s="782">
        <f>O35/1000000</f>
        <v>0</v>
      </c>
      <c r="Q35" s="540"/>
    </row>
    <row r="36" spans="1:17" ht="15.75" customHeight="1">
      <c r="A36" s="498"/>
      <c r="B36" s="206" t="s">
        <v>413</v>
      </c>
      <c r="C36" s="227"/>
      <c r="D36" s="66"/>
      <c r="E36" s="75"/>
      <c r="F36" s="235"/>
      <c r="G36" s="248"/>
      <c r="H36" s="249"/>
      <c r="I36" s="235"/>
      <c r="J36" s="235"/>
      <c r="K36" s="760"/>
      <c r="L36" s="248"/>
      <c r="M36" s="249"/>
      <c r="N36" s="235"/>
      <c r="O36" s="235"/>
      <c r="P36" s="782"/>
      <c r="Q36" s="540"/>
    </row>
    <row r="37" spans="1:17" ht="15.75" customHeight="1">
      <c r="A37" s="193">
        <v>25</v>
      </c>
      <c r="B37" s="208" t="s">
        <v>414</v>
      </c>
      <c r="C37" s="227">
        <v>5295131</v>
      </c>
      <c r="D37" s="66" t="s">
        <v>12</v>
      </c>
      <c r="E37" s="75" t="s">
        <v>300</v>
      </c>
      <c r="F37" s="235">
        <v>-1000</v>
      </c>
      <c r="G37" s="248">
        <v>997084</v>
      </c>
      <c r="H37" s="249">
        <v>996952</v>
      </c>
      <c r="I37" s="235">
        <f>G37-H37</f>
        <v>132</v>
      </c>
      <c r="J37" s="235">
        <f>$F37*I37</f>
        <v>-132000</v>
      </c>
      <c r="K37" s="760">
        <f>J37/1000000</f>
        <v>-0.13200000000000001</v>
      </c>
      <c r="L37" s="248">
        <v>997882</v>
      </c>
      <c r="M37" s="249">
        <v>997883</v>
      </c>
      <c r="N37" s="235">
        <f>L37-M37</f>
        <v>-1</v>
      </c>
      <c r="O37" s="235">
        <f>$F37*N37</f>
        <v>1000</v>
      </c>
      <c r="P37" s="782">
        <f>O37/1000000</f>
        <v>1E-3</v>
      </c>
      <c r="Q37" s="540"/>
    </row>
    <row r="38" spans="1:17" ht="15.75" customHeight="1">
      <c r="A38" s="193">
        <v>26</v>
      </c>
      <c r="B38" s="208" t="s">
        <v>415</v>
      </c>
      <c r="C38" s="227">
        <v>5295139</v>
      </c>
      <c r="D38" s="66" t="s">
        <v>12</v>
      </c>
      <c r="E38" s="75" t="s">
        <v>300</v>
      </c>
      <c r="F38" s="235">
        <v>-1000</v>
      </c>
      <c r="G38" s="248">
        <v>980738</v>
      </c>
      <c r="H38" s="249">
        <v>980630</v>
      </c>
      <c r="I38" s="235">
        <f>G38-H38</f>
        <v>108</v>
      </c>
      <c r="J38" s="235">
        <f>$F38*I38</f>
        <v>-108000</v>
      </c>
      <c r="K38" s="760">
        <f>J38/1000000</f>
        <v>-0.108</v>
      </c>
      <c r="L38" s="248">
        <v>13116</v>
      </c>
      <c r="M38" s="249">
        <v>13533</v>
      </c>
      <c r="N38" s="235">
        <f>L38-M38</f>
        <v>-417</v>
      </c>
      <c r="O38" s="235">
        <f>$F38*N38</f>
        <v>417000</v>
      </c>
      <c r="P38" s="782">
        <f>O38/1000000</f>
        <v>0.41699999999999998</v>
      </c>
      <c r="Q38" s="540"/>
    </row>
    <row r="39" spans="1:17" ht="15.75" customHeight="1">
      <c r="A39" s="193">
        <v>27</v>
      </c>
      <c r="B39" s="208" t="s">
        <v>416</v>
      </c>
      <c r="C39" s="227">
        <v>5100234</v>
      </c>
      <c r="D39" s="66" t="s">
        <v>12</v>
      </c>
      <c r="E39" s="75" t="s">
        <v>300</v>
      </c>
      <c r="F39" s="235">
        <v>-2000</v>
      </c>
      <c r="G39" s="248">
        <v>8262</v>
      </c>
      <c r="H39" s="249">
        <v>5652</v>
      </c>
      <c r="I39" s="235">
        <f>G39-H39</f>
        <v>2610</v>
      </c>
      <c r="J39" s="235">
        <f>$F39*I39</f>
        <v>-5220000</v>
      </c>
      <c r="K39" s="760">
        <f>J39/1000000</f>
        <v>-5.22</v>
      </c>
      <c r="L39" s="248">
        <v>1910</v>
      </c>
      <c r="M39" s="249">
        <v>1910</v>
      </c>
      <c r="N39" s="235">
        <f>L39-M39</f>
        <v>0</v>
      </c>
      <c r="O39" s="235">
        <f>$F39*N39</f>
        <v>0</v>
      </c>
      <c r="P39" s="782">
        <f>O39/1000000</f>
        <v>0</v>
      </c>
      <c r="Q39" s="540"/>
    </row>
    <row r="40" spans="1:17" ht="15.75" customHeight="1">
      <c r="A40" s="193">
        <v>28</v>
      </c>
      <c r="B40" s="208" t="s">
        <v>417</v>
      </c>
      <c r="C40" s="227">
        <v>5100228</v>
      </c>
      <c r="D40" s="66" t="s">
        <v>12</v>
      </c>
      <c r="E40" s="75" t="s">
        <v>300</v>
      </c>
      <c r="F40" s="235">
        <v>-2000</v>
      </c>
      <c r="G40" s="248">
        <v>14805</v>
      </c>
      <c r="H40" s="249">
        <v>13146</v>
      </c>
      <c r="I40" s="235">
        <f>G40-H40</f>
        <v>1659</v>
      </c>
      <c r="J40" s="235">
        <f>$F40*I40</f>
        <v>-3318000</v>
      </c>
      <c r="K40" s="760">
        <f>J40/1000000</f>
        <v>-3.3180000000000001</v>
      </c>
      <c r="L40" s="248">
        <v>2831</v>
      </c>
      <c r="M40" s="249">
        <v>2831</v>
      </c>
      <c r="N40" s="235">
        <f>L40-M40</f>
        <v>0</v>
      </c>
      <c r="O40" s="235">
        <f>$F40*N40</f>
        <v>0</v>
      </c>
      <c r="P40" s="782">
        <f>O40/1000000</f>
        <v>0</v>
      </c>
      <c r="Q40" s="540"/>
    </row>
    <row r="41" spans="1:17" ht="17.25" customHeight="1">
      <c r="A41" s="193"/>
      <c r="B41" s="228" t="s">
        <v>154</v>
      </c>
      <c r="C41" s="227"/>
      <c r="D41" s="92"/>
      <c r="E41" s="92"/>
      <c r="F41" s="235"/>
      <c r="G41" s="248"/>
      <c r="H41" s="249"/>
      <c r="I41" s="235"/>
      <c r="J41" s="235"/>
      <c r="K41" s="760"/>
      <c r="L41" s="248"/>
      <c r="M41" s="249"/>
      <c r="N41" s="235"/>
      <c r="O41" s="235"/>
      <c r="P41" s="782"/>
      <c r="Q41" s="342"/>
    </row>
    <row r="42" spans="1:17" ht="19.5" customHeight="1">
      <c r="A42" s="498"/>
      <c r="B42" s="228" t="s">
        <v>37</v>
      </c>
      <c r="C42" s="227"/>
      <c r="D42" s="92"/>
      <c r="E42" s="92"/>
      <c r="F42" s="235"/>
      <c r="G42" s="248"/>
      <c r="H42" s="249"/>
      <c r="I42" s="235"/>
      <c r="J42" s="235"/>
      <c r="K42" s="760"/>
      <c r="L42" s="248"/>
      <c r="M42" s="249"/>
      <c r="N42" s="235"/>
      <c r="O42" s="235"/>
      <c r="P42" s="782"/>
      <c r="Q42" s="342"/>
    </row>
    <row r="43" spans="1:17" ht="22.5" customHeight="1">
      <c r="A43" s="193">
        <v>29</v>
      </c>
      <c r="B43" s="226" t="s">
        <v>155</v>
      </c>
      <c r="C43" s="227" t="s">
        <v>478</v>
      </c>
      <c r="D43" s="92" t="s">
        <v>438</v>
      </c>
      <c r="E43" s="75" t="s">
        <v>300</v>
      </c>
      <c r="F43" s="888">
        <v>0.8</v>
      </c>
      <c r="G43" s="248">
        <v>697000</v>
      </c>
      <c r="H43" s="249">
        <v>741500</v>
      </c>
      <c r="I43" s="235">
        <f>G43-H43</f>
        <v>-44500</v>
      </c>
      <c r="J43" s="235">
        <f>$F43*I43</f>
        <v>-35600</v>
      </c>
      <c r="K43" s="760">
        <f>J43/1000000</f>
        <v>-3.56E-2</v>
      </c>
      <c r="L43" s="248">
        <v>-3000</v>
      </c>
      <c r="M43" s="249">
        <v>-2500</v>
      </c>
      <c r="N43" s="235">
        <f>L43-M43</f>
        <v>-500</v>
      </c>
      <c r="O43" s="235">
        <f>$F43*N43</f>
        <v>-400</v>
      </c>
      <c r="P43" s="782">
        <f>O43/1000000</f>
        <v>-4.0000000000000002E-4</v>
      </c>
      <c r="Q43" s="347"/>
    </row>
    <row r="44" spans="1:17" ht="15.75" customHeight="1">
      <c r="A44" s="193"/>
      <c r="B44" s="206" t="s">
        <v>156</v>
      </c>
      <c r="C44" s="227"/>
      <c r="D44" s="66"/>
      <c r="E44" s="66"/>
      <c r="F44" s="235"/>
      <c r="G44" s="248"/>
      <c r="H44" s="249"/>
      <c r="I44" s="235"/>
      <c r="J44" s="235"/>
      <c r="K44" s="760"/>
      <c r="L44" s="248"/>
      <c r="M44" s="249"/>
      <c r="N44" s="235"/>
      <c r="O44" s="235"/>
      <c r="P44" s="782"/>
      <c r="Q44" s="342"/>
    </row>
    <row r="45" spans="1:17" ht="15.75" customHeight="1">
      <c r="A45" s="193">
        <v>30</v>
      </c>
      <c r="B45" s="208" t="s">
        <v>14</v>
      </c>
      <c r="C45" s="227">
        <v>5269210</v>
      </c>
      <c r="D45" s="66" t="s">
        <v>12</v>
      </c>
      <c r="E45" s="75" t="s">
        <v>300</v>
      </c>
      <c r="F45" s="235">
        <v>-1000</v>
      </c>
      <c r="G45" s="248">
        <v>923410</v>
      </c>
      <c r="H45" s="249">
        <v>922696</v>
      </c>
      <c r="I45" s="235">
        <f>G45-H45</f>
        <v>714</v>
      </c>
      <c r="J45" s="235">
        <f>$F45*I45</f>
        <v>-714000</v>
      </c>
      <c r="K45" s="760">
        <f>J45/1000000</f>
        <v>-0.71399999999999997</v>
      </c>
      <c r="L45" s="248">
        <v>965076</v>
      </c>
      <c r="M45" s="249">
        <v>965076</v>
      </c>
      <c r="N45" s="235">
        <f>L45-M45</f>
        <v>0</v>
      </c>
      <c r="O45" s="235">
        <f>$F45*N45</f>
        <v>0</v>
      </c>
      <c r="P45" s="782">
        <f>O45/1000000</f>
        <v>0</v>
      </c>
      <c r="Q45" s="342"/>
    </row>
    <row r="46" spans="1:17" ht="15.75" customHeight="1">
      <c r="A46" s="193">
        <v>31</v>
      </c>
      <c r="B46" s="226" t="s">
        <v>15</v>
      </c>
      <c r="C46" s="227">
        <v>5269749</v>
      </c>
      <c r="D46" s="92" t="s">
        <v>12</v>
      </c>
      <c r="E46" s="75" t="s">
        <v>300</v>
      </c>
      <c r="F46" s="235">
        <v>-1000</v>
      </c>
      <c r="G46" s="248">
        <v>985965</v>
      </c>
      <c r="H46" s="249">
        <v>985867</v>
      </c>
      <c r="I46" s="235">
        <f>G46-H46</f>
        <v>98</v>
      </c>
      <c r="J46" s="235">
        <f>$F46*I46</f>
        <v>-98000</v>
      </c>
      <c r="K46" s="760">
        <f>J46/1000000</f>
        <v>-9.8000000000000004E-2</v>
      </c>
      <c r="L46" s="248">
        <v>999248</v>
      </c>
      <c r="M46" s="249">
        <v>999248</v>
      </c>
      <c r="N46" s="235">
        <f>L46-M46</f>
        <v>0</v>
      </c>
      <c r="O46" s="235">
        <f>$F46*N46</f>
        <v>0</v>
      </c>
      <c r="P46" s="782">
        <f>O46/1000000</f>
        <v>0</v>
      </c>
      <c r="Q46" s="509"/>
    </row>
    <row r="47" spans="1:17" ht="15.75" customHeight="1">
      <c r="A47" s="193">
        <v>32</v>
      </c>
      <c r="B47" s="226" t="s">
        <v>16</v>
      </c>
      <c r="C47" s="227">
        <v>4864945</v>
      </c>
      <c r="D47" s="92" t="s">
        <v>12</v>
      </c>
      <c r="E47" s="75" t="s">
        <v>300</v>
      </c>
      <c r="F47" s="235">
        <v>-1000</v>
      </c>
      <c r="G47" s="248">
        <v>12485</v>
      </c>
      <c r="H47" s="249">
        <v>11581</v>
      </c>
      <c r="I47" s="235">
        <f>G47-H47</f>
        <v>904</v>
      </c>
      <c r="J47" s="235">
        <f>$F47*I47</f>
        <v>-904000</v>
      </c>
      <c r="K47" s="760">
        <f>J47/1000000</f>
        <v>-0.90400000000000003</v>
      </c>
      <c r="L47" s="248">
        <v>72</v>
      </c>
      <c r="M47" s="249">
        <v>70</v>
      </c>
      <c r="N47" s="235">
        <f>L47-M47</f>
        <v>2</v>
      </c>
      <c r="O47" s="235">
        <f>$F47*N47</f>
        <v>-2000</v>
      </c>
      <c r="P47" s="782">
        <f>O47/1000000</f>
        <v>-2E-3</v>
      </c>
      <c r="Q47" s="509"/>
    </row>
    <row r="48" spans="1:17" ht="22.5" customHeight="1">
      <c r="A48" s="498"/>
      <c r="B48" s="206" t="s">
        <v>422</v>
      </c>
      <c r="C48" s="227"/>
      <c r="D48" s="92"/>
      <c r="E48" s="75"/>
      <c r="F48" s="235"/>
      <c r="G48" s="248"/>
      <c r="H48" s="249"/>
      <c r="I48" s="235"/>
      <c r="J48" s="235"/>
      <c r="K48" s="760"/>
      <c r="L48" s="248"/>
      <c r="M48" s="249"/>
      <c r="N48" s="235"/>
      <c r="O48" s="235"/>
      <c r="P48" s="782"/>
      <c r="Q48" s="509"/>
    </row>
    <row r="49" spans="1:17" ht="22.5" customHeight="1">
      <c r="A49" s="193">
        <v>33</v>
      </c>
      <c r="B49" s="208" t="s">
        <v>416</v>
      </c>
      <c r="C49" s="227">
        <v>5128460</v>
      </c>
      <c r="D49" s="66" t="s">
        <v>12</v>
      </c>
      <c r="E49" s="75" t="s">
        <v>300</v>
      </c>
      <c r="F49" s="235">
        <v>-800</v>
      </c>
      <c r="G49" s="248">
        <v>48066</v>
      </c>
      <c r="H49" s="249">
        <v>45448</v>
      </c>
      <c r="I49" s="235">
        <f>G49-H49</f>
        <v>2618</v>
      </c>
      <c r="J49" s="235">
        <f>$F49*I49</f>
        <v>-2094400</v>
      </c>
      <c r="K49" s="760">
        <f>J49/1000000</f>
        <v>-2.0943999999999998</v>
      </c>
      <c r="L49" s="248">
        <v>26019</v>
      </c>
      <c r="M49" s="249">
        <v>25971</v>
      </c>
      <c r="N49" s="235">
        <f>L49-M49</f>
        <v>48</v>
      </c>
      <c r="O49" s="235">
        <f>$F49*N49</f>
        <v>-38400</v>
      </c>
      <c r="P49" s="782">
        <f>O49/1000000</f>
        <v>-3.8399999999999997E-2</v>
      </c>
      <c r="Q49" s="509"/>
    </row>
    <row r="50" spans="1:17" ht="22.5" customHeight="1">
      <c r="A50" s="193">
        <v>34</v>
      </c>
      <c r="B50" s="208" t="s">
        <v>417</v>
      </c>
      <c r="C50" s="227">
        <v>4902495</v>
      </c>
      <c r="D50" s="66" t="s">
        <v>12</v>
      </c>
      <c r="E50" s="75" t="s">
        <v>300</v>
      </c>
      <c r="F50" s="235">
        <v>-1200</v>
      </c>
      <c r="G50" s="248">
        <v>4608</v>
      </c>
      <c r="H50" s="249">
        <v>2873</v>
      </c>
      <c r="I50" s="235">
        <f>G50-H50</f>
        <v>1735</v>
      </c>
      <c r="J50" s="235">
        <f>$F50*I50</f>
        <v>-2082000</v>
      </c>
      <c r="K50" s="760">
        <f>J50/1000000</f>
        <v>-2.0819999999999999</v>
      </c>
      <c r="L50" s="248">
        <v>7673</v>
      </c>
      <c r="M50" s="249">
        <v>7640</v>
      </c>
      <c r="N50" s="235">
        <f>L50-M50</f>
        <v>33</v>
      </c>
      <c r="O50" s="235">
        <f>$F50*N50</f>
        <v>-39600</v>
      </c>
      <c r="P50" s="782">
        <f>O50/1000000</f>
        <v>-3.9600000000000003E-2</v>
      </c>
      <c r="Q50" s="509"/>
    </row>
    <row r="51" spans="1:17" ht="18.75" customHeight="1">
      <c r="A51" s="498"/>
      <c r="B51" s="228" t="s">
        <v>157</v>
      </c>
      <c r="C51" s="227"/>
      <c r="D51" s="92"/>
      <c r="E51" s="92"/>
      <c r="F51" s="232"/>
      <c r="G51" s="248"/>
      <c r="H51" s="249"/>
      <c r="I51" s="235"/>
      <c r="J51" s="235"/>
      <c r="K51" s="760"/>
      <c r="L51" s="248"/>
      <c r="M51" s="249"/>
      <c r="N51" s="235"/>
      <c r="O51" s="235"/>
      <c r="P51" s="782"/>
      <c r="Q51" s="342"/>
    </row>
    <row r="52" spans="1:17" ht="22.5" customHeight="1">
      <c r="A52" s="193">
        <v>35</v>
      </c>
      <c r="B52" s="226" t="s">
        <v>375</v>
      </c>
      <c r="C52" s="227">
        <v>5128411</v>
      </c>
      <c r="D52" s="92" t="s">
        <v>12</v>
      </c>
      <c r="E52" s="75" t="s">
        <v>300</v>
      </c>
      <c r="F52" s="235">
        <v>-2000</v>
      </c>
      <c r="G52" s="248">
        <v>2207</v>
      </c>
      <c r="H52" s="249">
        <v>1638</v>
      </c>
      <c r="I52" s="235">
        <f>G52-H52</f>
        <v>569</v>
      </c>
      <c r="J52" s="235">
        <f>$F52*I52</f>
        <v>-1138000</v>
      </c>
      <c r="K52" s="760">
        <f>J52/1000000</f>
        <v>-1.1379999999999999</v>
      </c>
      <c r="L52" s="248">
        <v>1871</v>
      </c>
      <c r="M52" s="249">
        <v>1854</v>
      </c>
      <c r="N52" s="235">
        <f>L52-M52</f>
        <v>17</v>
      </c>
      <c r="O52" s="235">
        <f>$F52*N52</f>
        <v>-34000</v>
      </c>
      <c r="P52" s="782">
        <f>O52/1000000</f>
        <v>-3.4000000000000002E-2</v>
      </c>
      <c r="Q52" s="342"/>
    </row>
    <row r="53" spans="1:17" ht="22.5" customHeight="1">
      <c r="A53" s="193">
        <v>36</v>
      </c>
      <c r="B53" s="226" t="s">
        <v>376</v>
      </c>
      <c r="C53" s="227">
        <v>4902567</v>
      </c>
      <c r="D53" s="92" t="s">
        <v>12</v>
      </c>
      <c r="E53" s="75" t="s">
        <v>300</v>
      </c>
      <c r="F53" s="235">
        <v>-7500</v>
      </c>
      <c r="G53" s="248">
        <v>812</v>
      </c>
      <c r="H53" s="249">
        <v>792</v>
      </c>
      <c r="I53" s="235">
        <f>G53-H53</f>
        <v>20</v>
      </c>
      <c r="J53" s="235">
        <f>$F53*I53</f>
        <v>-150000</v>
      </c>
      <c r="K53" s="760">
        <f>J53/1000000</f>
        <v>-0.15</v>
      </c>
      <c r="L53" s="248">
        <v>996009</v>
      </c>
      <c r="M53" s="249">
        <v>996006</v>
      </c>
      <c r="N53" s="235">
        <f>L53-M53</f>
        <v>3</v>
      </c>
      <c r="O53" s="235">
        <f>$F53*N53</f>
        <v>-22500</v>
      </c>
      <c r="P53" s="782">
        <f>O53/1000000</f>
        <v>-2.2499999999999999E-2</v>
      </c>
      <c r="Q53" s="342" t="s">
        <v>520</v>
      </c>
    </row>
    <row r="54" spans="1:17" ht="22.5" customHeight="1">
      <c r="A54" s="193">
        <v>37</v>
      </c>
      <c r="B54" s="208" t="s">
        <v>501</v>
      </c>
      <c r="C54" s="227">
        <v>5128413</v>
      </c>
      <c r="D54" s="66" t="s">
        <v>12</v>
      </c>
      <c r="E54" s="75" t="s">
        <v>300</v>
      </c>
      <c r="F54" s="235">
        <v>-1000</v>
      </c>
      <c r="G54" s="248">
        <v>999917</v>
      </c>
      <c r="H54" s="249">
        <v>999581</v>
      </c>
      <c r="I54" s="235">
        <f>G54-H54</f>
        <v>336</v>
      </c>
      <c r="J54" s="235">
        <f>$F54*I54</f>
        <v>-336000</v>
      </c>
      <c r="K54" s="760">
        <f>J54/1000000</f>
        <v>-0.33600000000000002</v>
      </c>
      <c r="L54" s="248">
        <v>998566</v>
      </c>
      <c r="M54" s="249">
        <v>998566</v>
      </c>
      <c r="N54" s="235">
        <f>L54-M54</f>
        <v>0</v>
      </c>
      <c r="O54" s="235">
        <f>$F54*N54</f>
        <v>0</v>
      </c>
      <c r="P54" s="782">
        <f>O54/1000000</f>
        <v>0</v>
      </c>
      <c r="Q54" s="342"/>
    </row>
    <row r="55" spans="1:17" ht="22.5" customHeight="1">
      <c r="A55" s="193">
        <v>38</v>
      </c>
      <c r="B55" s="226" t="s">
        <v>377</v>
      </c>
      <c r="C55" s="227">
        <v>4864904</v>
      </c>
      <c r="D55" s="92" t="s">
        <v>12</v>
      </c>
      <c r="E55" s="75" t="s">
        <v>300</v>
      </c>
      <c r="F55" s="235">
        <v>-1000</v>
      </c>
      <c r="G55" s="248">
        <v>8148</v>
      </c>
      <c r="H55" s="249">
        <v>7209</v>
      </c>
      <c r="I55" s="235">
        <f>G55-H55</f>
        <v>939</v>
      </c>
      <c r="J55" s="235">
        <f>$F55*I55</f>
        <v>-939000</v>
      </c>
      <c r="K55" s="760">
        <f>J55/1000000</f>
        <v>-0.93899999999999995</v>
      </c>
      <c r="L55" s="248">
        <v>998066</v>
      </c>
      <c r="M55" s="249">
        <v>998063</v>
      </c>
      <c r="N55" s="235">
        <f>L55-M55</f>
        <v>3</v>
      </c>
      <c r="O55" s="235">
        <f>$F55*N55</f>
        <v>-3000</v>
      </c>
      <c r="P55" s="782">
        <f>O55/1000000</f>
        <v>-3.0000000000000001E-3</v>
      </c>
      <c r="Q55" s="342"/>
    </row>
    <row r="56" spans="1:17" ht="22.5" customHeight="1" thickBot="1">
      <c r="A56" s="710">
        <v>39</v>
      </c>
      <c r="B56" s="229" t="s">
        <v>378</v>
      </c>
      <c r="C56" s="230">
        <v>5295157</v>
      </c>
      <c r="D56" s="185" t="s">
        <v>12</v>
      </c>
      <c r="E56" s="186" t="s">
        <v>300</v>
      </c>
      <c r="F56" s="980">
        <v>-1000</v>
      </c>
      <c r="G56" s="332">
        <v>1154</v>
      </c>
      <c r="H56" s="332">
        <v>893</v>
      </c>
      <c r="I56" s="239">
        <f>G56-H56</f>
        <v>261</v>
      </c>
      <c r="J56" s="239">
        <f>$F56*I56</f>
        <v>-261000</v>
      </c>
      <c r="K56" s="784">
        <f>J56/1000000</f>
        <v>-0.26100000000000001</v>
      </c>
      <c r="L56" s="332">
        <v>21588</v>
      </c>
      <c r="M56" s="332">
        <v>21555</v>
      </c>
      <c r="N56" s="239">
        <f>L56-M56</f>
        <v>33</v>
      </c>
      <c r="O56" s="239">
        <f>$F56*N56</f>
        <v>-33000</v>
      </c>
      <c r="P56" s="784">
        <f>O56/1000000</f>
        <v>-3.3000000000000002E-2</v>
      </c>
      <c r="Q56" s="717" t="s">
        <v>520</v>
      </c>
    </row>
    <row r="57" spans="1:17" ht="18" customHeight="1" thickTop="1" thickBot="1">
      <c r="A57" s="292" t="s">
        <v>290</v>
      </c>
      <c r="B57" s="229"/>
      <c r="C57" s="230"/>
      <c r="D57" s="185"/>
      <c r="E57" s="186"/>
      <c r="F57" s="239"/>
      <c r="G57" s="332"/>
      <c r="H57" s="332"/>
      <c r="I57" s="239"/>
      <c r="J57" s="239"/>
      <c r="K57" s="774"/>
      <c r="L57" s="332"/>
      <c r="M57" s="332"/>
      <c r="N57" s="239"/>
      <c r="O57" s="239"/>
      <c r="P57" s="785" t="str">
        <f>NDPL!$Q$1</f>
        <v>DECEMBER-2024</v>
      </c>
      <c r="Q57" s="435"/>
    </row>
    <row r="58" spans="1:17" ht="18" customHeight="1" thickTop="1">
      <c r="A58" s="203"/>
      <c r="B58" s="204" t="s">
        <v>158</v>
      </c>
      <c r="C58" s="711"/>
      <c r="D58" s="74"/>
      <c r="E58" s="74"/>
      <c r="F58" s="304"/>
      <c r="G58" s="707"/>
      <c r="H58" s="390"/>
      <c r="I58" s="712"/>
      <c r="J58" s="712"/>
      <c r="K58" s="775"/>
      <c r="L58" s="707"/>
      <c r="M58" s="390"/>
      <c r="N58" s="712"/>
      <c r="O58" s="712"/>
      <c r="P58" s="786"/>
      <c r="Q58" s="391"/>
    </row>
    <row r="59" spans="1:17" ht="18" customHeight="1">
      <c r="A59" s="193">
        <v>40</v>
      </c>
      <c r="B59" s="226" t="s">
        <v>14</v>
      </c>
      <c r="C59" s="227">
        <v>4864920</v>
      </c>
      <c r="D59" s="92" t="s">
        <v>12</v>
      </c>
      <c r="E59" s="75" t="s">
        <v>300</v>
      </c>
      <c r="F59" s="235">
        <v>-1000</v>
      </c>
      <c r="G59" s="248">
        <v>10309</v>
      </c>
      <c r="H59" s="249">
        <v>10512</v>
      </c>
      <c r="I59" s="235">
        <f>G59-H59</f>
        <v>-203</v>
      </c>
      <c r="J59" s="235">
        <f>$F59*I59</f>
        <v>203000</v>
      </c>
      <c r="K59" s="760">
        <f>J59/1000000</f>
        <v>0.20300000000000001</v>
      </c>
      <c r="L59" s="248">
        <v>999412</v>
      </c>
      <c r="M59" s="249">
        <v>999421</v>
      </c>
      <c r="N59" s="235">
        <f>L59-M59</f>
        <v>-9</v>
      </c>
      <c r="O59" s="235">
        <f>$F59*N59</f>
        <v>9000</v>
      </c>
      <c r="P59" s="782">
        <f>O59/1000000</f>
        <v>8.9999999999999993E-3</v>
      </c>
      <c r="Q59" s="341"/>
    </row>
    <row r="60" spans="1:17" ht="18" customHeight="1">
      <c r="A60" s="193">
        <v>41</v>
      </c>
      <c r="B60" s="226" t="s">
        <v>15</v>
      </c>
      <c r="C60" s="227">
        <v>4864836</v>
      </c>
      <c r="D60" s="92" t="s">
        <v>12</v>
      </c>
      <c r="E60" s="75" t="s">
        <v>300</v>
      </c>
      <c r="F60" s="235">
        <v>-2500</v>
      </c>
      <c r="G60" s="200">
        <v>802</v>
      </c>
      <c r="H60" s="201">
        <v>331</v>
      </c>
      <c r="I60" s="235">
        <f>G60-H60</f>
        <v>471</v>
      </c>
      <c r="J60" s="235">
        <f>$F60*I60</f>
        <v>-1177500</v>
      </c>
      <c r="K60" s="760">
        <f>J60/1000000</f>
        <v>-1.1775</v>
      </c>
      <c r="L60" s="200">
        <v>1510</v>
      </c>
      <c r="M60" s="201">
        <v>1471</v>
      </c>
      <c r="N60" s="235">
        <f>L60-M60</f>
        <v>39</v>
      </c>
      <c r="O60" s="235">
        <f>$F60*N60</f>
        <v>-97500</v>
      </c>
      <c r="P60" s="782">
        <f>O60/1000000</f>
        <v>-9.7500000000000003E-2</v>
      </c>
      <c r="Q60" s="333"/>
    </row>
    <row r="61" spans="1:17" ht="18" customHeight="1">
      <c r="A61" s="193">
        <v>42</v>
      </c>
      <c r="B61" s="226" t="s">
        <v>16</v>
      </c>
      <c r="C61" s="227">
        <v>4864900</v>
      </c>
      <c r="D61" s="92" t="s">
        <v>12</v>
      </c>
      <c r="E61" s="75" t="s">
        <v>300</v>
      </c>
      <c r="F61" s="235">
        <v>-2500</v>
      </c>
      <c r="G61" s="248">
        <v>764</v>
      </c>
      <c r="H61" s="249">
        <v>532</v>
      </c>
      <c r="I61" s="235">
        <f>G61-H61</f>
        <v>232</v>
      </c>
      <c r="J61" s="235">
        <f>$F61*I61</f>
        <v>-580000</v>
      </c>
      <c r="K61" s="760">
        <f>J61/1000000</f>
        <v>-0.57999999999999996</v>
      </c>
      <c r="L61" s="248">
        <v>509</v>
      </c>
      <c r="M61" s="249">
        <v>526</v>
      </c>
      <c r="N61" s="235">
        <f>L61-M61</f>
        <v>-17</v>
      </c>
      <c r="O61" s="235">
        <f>$F61*N61</f>
        <v>42500</v>
      </c>
      <c r="P61" s="782">
        <f>O61/1000000</f>
        <v>4.2500000000000003E-2</v>
      </c>
      <c r="Q61" s="345"/>
    </row>
    <row r="62" spans="1:17" ht="18" customHeight="1">
      <c r="A62" s="498"/>
      <c r="B62" s="228" t="s">
        <v>159</v>
      </c>
      <c r="C62" s="227"/>
      <c r="D62" s="92"/>
      <c r="E62" s="92"/>
      <c r="F62" s="235"/>
      <c r="G62" s="248"/>
      <c r="H62" s="249"/>
      <c r="I62" s="235"/>
      <c r="J62" s="235"/>
      <c r="K62" s="760"/>
      <c r="L62" s="248"/>
      <c r="M62" s="249"/>
      <c r="N62" s="235"/>
      <c r="O62" s="235"/>
      <c r="P62" s="782"/>
      <c r="Q62" s="333"/>
    </row>
    <row r="63" spans="1:17" ht="18" customHeight="1">
      <c r="A63" s="193">
        <v>43</v>
      </c>
      <c r="B63" s="226" t="s">
        <v>14</v>
      </c>
      <c r="C63" s="227">
        <v>4864916</v>
      </c>
      <c r="D63" s="92" t="s">
        <v>12</v>
      </c>
      <c r="E63" s="75" t="s">
        <v>300</v>
      </c>
      <c r="F63" s="235">
        <v>-1000</v>
      </c>
      <c r="G63" s="248">
        <v>5545</v>
      </c>
      <c r="H63" s="249">
        <v>4131</v>
      </c>
      <c r="I63" s="235">
        <f>G63-H63</f>
        <v>1414</v>
      </c>
      <c r="J63" s="235">
        <f>$F63*I63</f>
        <v>-1414000</v>
      </c>
      <c r="K63" s="760">
        <f>J63/1000000</f>
        <v>-1.4139999999999999</v>
      </c>
      <c r="L63" s="248">
        <v>999619</v>
      </c>
      <c r="M63" s="249">
        <v>999599</v>
      </c>
      <c r="N63" s="235">
        <f>L63-M63</f>
        <v>20</v>
      </c>
      <c r="O63" s="235">
        <f>$F63*N63</f>
        <v>-20000</v>
      </c>
      <c r="P63" s="782">
        <f>O63/1000000</f>
        <v>-0.02</v>
      </c>
      <c r="Q63" s="540"/>
    </row>
    <row r="64" spans="1:17" ht="18" customHeight="1">
      <c r="A64" s="193">
        <v>44</v>
      </c>
      <c r="B64" s="226" t="s">
        <v>15</v>
      </c>
      <c r="C64" s="227">
        <v>4864806</v>
      </c>
      <c r="D64" s="92" t="s">
        <v>12</v>
      </c>
      <c r="E64" s="75" t="s">
        <v>300</v>
      </c>
      <c r="F64" s="235">
        <v>-500</v>
      </c>
      <c r="G64" s="248">
        <v>36522</v>
      </c>
      <c r="H64" s="249">
        <v>32966</v>
      </c>
      <c r="I64" s="235">
        <f>G64-H64</f>
        <v>3556</v>
      </c>
      <c r="J64" s="235">
        <f>$F64*I64</f>
        <v>-1778000</v>
      </c>
      <c r="K64" s="760">
        <f>J64/1000000</f>
        <v>-1.778</v>
      </c>
      <c r="L64" s="248">
        <v>2602</v>
      </c>
      <c r="M64" s="249">
        <v>2586</v>
      </c>
      <c r="N64" s="235">
        <f>L64-M64</f>
        <v>16</v>
      </c>
      <c r="O64" s="235">
        <f>$F64*N64</f>
        <v>-8000</v>
      </c>
      <c r="P64" s="782">
        <f>O64/1000000</f>
        <v>-8.0000000000000002E-3</v>
      </c>
      <c r="Q64" s="333"/>
    </row>
    <row r="65" spans="1:17" ht="18" customHeight="1">
      <c r="A65" s="193">
        <v>45</v>
      </c>
      <c r="B65" s="226" t="s">
        <v>16</v>
      </c>
      <c r="C65" s="227">
        <v>4864840</v>
      </c>
      <c r="D65" s="92" t="s">
        <v>12</v>
      </c>
      <c r="E65" s="75" t="s">
        <v>300</v>
      </c>
      <c r="F65" s="235">
        <v>-2500</v>
      </c>
      <c r="G65" s="248">
        <v>5021</v>
      </c>
      <c r="H65" s="249">
        <v>4393</v>
      </c>
      <c r="I65" s="235">
        <f>G65-H65</f>
        <v>628</v>
      </c>
      <c r="J65" s="235">
        <f>$F65*I65</f>
        <v>-1570000</v>
      </c>
      <c r="K65" s="760">
        <f>J65/1000000</f>
        <v>-1.57</v>
      </c>
      <c r="L65" s="248">
        <v>985</v>
      </c>
      <c r="M65" s="249">
        <v>977</v>
      </c>
      <c r="N65" s="235">
        <f>L65-M65</f>
        <v>8</v>
      </c>
      <c r="O65" s="235">
        <f>$F65*N65</f>
        <v>-20000</v>
      </c>
      <c r="P65" s="782">
        <f>O65/1000000</f>
        <v>-0.02</v>
      </c>
      <c r="Q65" s="341"/>
    </row>
    <row r="66" spans="1:17" ht="18" customHeight="1">
      <c r="A66" s="193">
        <v>46</v>
      </c>
      <c r="B66" s="226" t="s">
        <v>151</v>
      </c>
      <c r="C66" s="227">
        <v>4865042</v>
      </c>
      <c r="D66" s="92" t="s">
        <v>12</v>
      </c>
      <c r="E66" s="75" t="s">
        <v>300</v>
      </c>
      <c r="F66" s="235">
        <v>-2000</v>
      </c>
      <c r="G66" s="248">
        <v>10291</v>
      </c>
      <c r="H66" s="249">
        <v>9264</v>
      </c>
      <c r="I66" s="249">
        <f>G66-H66</f>
        <v>1027</v>
      </c>
      <c r="J66" s="249">
        <f>$F66*I66</f>
        <v>-2054000</v>
      </c>
      <c r="K66" s="758">
        <f>J66/1000000</f>
        <v>-2.0539999999999998</v>
      </c>
      <c r="L66" s="248">
        <v>1625</v>
      </c>
      <c r="M66" s="249">
        <v>1610</v>
      </c>
      <c r="N66" s="249">
        <f>L66-M66</f>
        <v>15</v>
      </c>
      <c r="O66" s="249">
        <f>$F66*N66</f>
        <v>-30000</v>
      </c>
      <c r="P66" s="753">
        <f>O66/1000000</f>
        <v>-0.03</v>
      </c>
      <c r="Q66" s="354"/>
    </row>
    <row r="67" spans="1:17" ht="18" customHeight="1">
      <c r="A67" s="498"/>
      <c r="B67" s="228" t="s">
        <v>110</v>
      </c>
      <c r="C67" s="227"/>
      <c r="D67" s="92"/>
      <c r="E67" s="75"/>
      <c r="F67" s="232"/>
      <c r="G67" s="248"/>
      <c r="H67" s="249"/>
      <c r="I67" s="235"/>
      <c r="J67" s="235"/>
      <c r="K67" s="760"/>
      <c r="L67" s="248"/>
      <c r="M67" s="249"/>
      <c r="N67" s="235"/>
      <c r="O67" s="235"/>
      <c r="P67" s="782"/>
      <c r="Q67" s="333"/>
    </row>
    <row r="68" spans="1:17" ht="18" customHeight="1">
      <c r="A68" s="193">
        <v>47</v>
      </c>
      <c r="B68" s="226" t="s">
        <v>320</v>
      </c>
      <c r="C68" s="227">
        <v>5128461</v>
      </c>
      <c r="D68" s="92" t="s">
        <v>12</v>
      </c>
      <c r="E68" s="75" t="s">
        <v>300</v>
      </c>
      <c r="F68" s="510">
        <v>-1000</v>
      </c>
      <c r="G68" s="248">
        <v>122289</v>
      </c>
      <c r="H68" s="249">
        <v>120075</v>
      </c>
      <c r="I68" s="235">
        <f>G68-H68</f>
        <v>2214</v>
      </c>
      <c r="J68" s="235">
        <f>$F68*I68</f>
        <v>-2214000</v>
      </c>
      <c r="K68" s="760">
        <f>J68/1000000</f>
        <v>-2.214</v>
      </c>
      <c r="L68" s="248">
        <v>996442</v>
      </c>
      <c r="M68" s="249">
        <v>996436</v>
      </c>
      <c r="N68" s="235">
        <f>L68-M68</f>
        <v>6</v>
      </c>
      <c r="O68" s="235">
        <f>$F68*N68</f>
        <v>-6000</v>
      </c>
      <c r="P68" s="782">
        <f>O68/1000000</f>
        <v>-6.0000000000000001E-3</v>
      </c>
      <c r="Q68" s="334"/>
    </row>
    <row r="69" spans="1:17" ht="18" customHeight="1">
      <c r="A69" s="193">
        <v>48</v>
      </c>
      <c r="B69" s="226" t="s">
        <v>161</v>
      </c>
      <c r="C69" s="227">
        <v>4865171</v>
      </c>
      <c r="D69" s="92" t="s">
        <v>12</v>
      </c>
      <c r="E69" s="75" t="s">
        <v>300</v>
      </c>
      <c r="F69" s="510">
        <v>-25000</v>
      </c>
      <c r="G69" s="248">
        <v>2910</v>
      </c>
      <c r="H69" s="249">
        <v>2734</v>
      </c>
      <c r="I69" s="235">
        <f>G69-H69</f>
        <v>176</v>
      </c>
      <c r="J69" s="235">
        <f>$F69*I69</f>
        <v>-4400000</v>
      </c>
      <c r="K69" s="760">
        <f>J69/1000000</f>
        <v>-4.4000000000000004</v>
      </c>
      <c r="L69" s="248">
        <v>999989</v>
      </c>
      <c r="M69" s="249">
        <v>999989</v>
      </c>
      <c r="N69" s="235">
        <f>L69-M69</f>
        <v>0</v>
      </c>
      <c r="O69" s="235">
        <f>$F69*N69</f>
        <v>0</v>
      </c>
      <c r="P69" s="760">
        <f>O69/1000000</f>
        <v>0</v>
      </c>
      <c r="Q69" s="341" t="s">
        <v>520</v>
      </c>
    </row>
    <row r="70" spans="1:17" ht="18" customHeight="1">
      <c r="A70" s="498"/>
      <c r="B70" s="228" t="s">
        <v>322</v>
      </c>
      <c r="C70" s="227"/>
      <c r="D70" s="92"/>
      <c r="E70" s="75"/>
      <c r="F70" s="232"/>
      <c r="G70" s="248"/>
      <c r="H70" s="249"/>
      <c r="I70" s="235"/>
      <c r="J70" s="235"/>
      <c r="K70" s="760"/>
      <c r="L70" s="248"/>
      <c r="M70" s="249"/>
      <c r="N70" s="235"/>
      <c r="O70" s="235"/>
      <c r="P70" s="782"/>
      <c r="Q70" s="333"/>
    </row>
    <row r="71" spans="1:17" ht="18" customHeight="1">
      <c r="A71" s="193">
        <v>49</v>
      </c>
      <c r="B71" s="226" t="s">
        <v>320</v>
      </c>
      <c r="C71" s="227">
        <v>5128472</v>
      </c>
      <c r="D71" s="92" t="s">
        <v>12</v>
      </c>
      <c r="E71" s="75" t="s">
        <v>300</v>
      </c>
      <c r="F71" s="305">
        <v>-1500</v>
      </c>
      <c r="G71" s="248">
        <v>18425</v>
      </c>
      <c r="H71" s="249">
        <v>17646</v>
      </c>
      <c r="I71" s="235">
        <f>G71-H71</f>
        <v>779</v>
      </c>
      <c r="J71" s="235">
        <f>$F71*I71</f>
        <v>-1168500</v>
      </c>
      <c r="K71" s="760">
        <f>J71/1000000</f>
        <v>-1.1685000000000001</v>
      </c>
      <c r="L71" s="248">
        <v>158</v>
      </c>
      <c r="M71" s="249">
        <v>158</v>
      </c>
      <c r="N71" s="235">
        <f>L71-M71</f>
        <v>0</v>
      </c>
      <c r="O71" s="235">
        <f>$F71*N71</f>
        <v>0</v>
      </c>
      <c r="P71" s="782">
        <f>O71/1000000</f>
        <v>0</v>
      </c>
      <c r="Q71" s="333"/>
    </row>
    <row r="72" spans="1:17" ht="18" customHeight="1">
      <c r="A72" s="193">
        <v>50</v>
      </c>
      <c r="B72" s="226" t="s">
        <v>161</v>
      </c>
      <c r="C72" s="227">
        <v>5128452</v>
      </c>
      <c r="D72" s="92" t="s">
        <v>12</v>
      </c>
      <c r="E72" s="75" t="s">
        <v>300</v>
      </c>
      <c r="F72" s="305">
        <v>-1000</v>
      </c>
      <c r="G72" s="248">
        <v>23461</v>
      </c>
      <c r="H72" s="249">
        <v>22173</v>
      </c>
      <c r="I72" s="235">
        <f>G72-H72</f>
        <v>1288</v>
      </c>
      <c r="J72" s="235">
        <f>$F72*I72</f>
        <v>-1288000</v>
      </c>
      <c r="K72" s="760">
        <f>J72/1000000</f>
        <v>-1.288</v>
      </c>
      <c r="L72" s="248">
        <v>102</v>
      </c>
      <c r="M72" s="249">
        <v>102</v>
      </c>
      <c r="N72" s="235">
        <f>L72-M72</f>
        <v>0</v>
      </c>
      <c r="O72" s="235">
        <f>$F72*N72</f>
        <v>0</v>
      </c>
      <c r="P72" s="782">
        <f>O72/1000000</f>
        <v>0</v>
      </c>
      <c r="Q72" s="333"/>
    </row>
    <row r="73" spans="1:17" ht="18" customHeight="1">
      <c r="A73" s="193"/>
      <c r="B73" s="324" t="s">
        <v>326</v>
      </c>
      <c r="C73" s="227"/>
      <c r="D73" s="92"/>
      <c r="E73" s="75"/>
      <c r="F73" s="305"/>
      <c r="G73" s="248"/>
      <c r="H73" s="249"/>
      <c r="I73" s="235"/>
      <c r="J73" s="235"/>
      <c r="K73" s="760"/>
      <c r="L73" s="248"/>
      <c r="M73" s="249"/>
      <c r="N73" s="235"/>
      <c r="O73" s="235"/>
      <c r="P73" s="782"/>
      <c r="Q73" s="333"/>
    </row>
    <row r="74" spans="1:17" ht="18" customHeight="1">
      <c r="A74" s="193">
        <v>51</v>
      </c>
      <c r="B74" s="226" t="s">
        <v>320</v>
      </c>
      <c r="C74" s="227">
        <v>4864865</v>
      </c>
      <c r="D74" s="92" t="s">
        <v>12</v>
      </c>
      <c r="E74" s="75" t="s">
        <v>300</v>
      </c>
      <c r="F74" s="305">
        <v>-2500</v>
      </c>
      <c r="G74" s="248">
        <v>999961</v>
      </c>
      <c r="H74" s="249">
        <v>999886</v>
      </c>
      <c r="I74" s="235">
        <f>G74-H74</f>
        <v>75</v>
      </c>
      <c r="J74" s="235">
        <f>$F74*I74</f>
        <v>-187500</v>
      </c>
      <c r="K74" s="760">
        <f>J74/1000000</f>
        <v>-0.1875</v>
      </c>
      <c r="L74" s="248">
        <v>999831</v>
      </c>
      <c r="M74" s="249">
        <v>999835</v>
      </c>
      <c r="N74" s="235">
        <f>L74-M74</f>
        <v>-4</v>
      </c>
      <c r="O74" s="235">
        <f>$F74*N74</f>
        <v>10000</v>
      </c>
      <c r="P74" s="782">
        <f>O74/1000000</f>
        <v>0.01</v>
      </c>
      <c r="Q74" s="333"/>
    </row>
    <row r="75" spans="1:17" ht="18" customHeight="1">
      <c r="A75" s="193">
        <v>52</v>
      </c>
      <c r="B75" s="226" t="s">
        <v>161</v>
      </c>
      <c r="C75" s="227">
        <v>4902504</v>
      </c>
      <c r="D75" s="92" t="s">
        <v>12</v>
      </c>
      <c r="E75" s="75" t="s">
        <v>300</v>
      </c>
      <c r="F75" s="305">
        <v>-1000</v>
      </c>
      <c r="G75" s="248">
        <v>991034</v>
      </c>
      <c r="H75" s="249">
        <v>990856</v>
      </c>
      <c r="I75" s="235">
        <f>G75-H75</f>
        <v>178</v>
      </c>
      <c r="J75" s="235">
        <f>$F75*I75</f>
        <v>-178000</v>
      </c>
      <c r="K75" s="760">
        <f>J75/1000000</f>
        <v>-0.17799999999999999</v>
      </c>
      <c r="L75" s="248">
        <v>994546</v>
      </c>
      <c r="M75" s="249">
        <v>994553</v>
      </c>
      <c r="N75" s="235">
        <f>L75-M75</f>
        <v>-7</v>
      </c>
      <c r="O75" s="235">
        <f>$F75*N75</f>
        <v>7000</v>
      </c>
      <c r="P75" s="782">
        <f>O75/1000000</f>
        <v>7.0000000000000001E-3</v>
      </c>
      <c r="Q75" s="333"/>
    </row>
    <row r="76" spans="1:17" ht="18" customHeight="1">
      <c r="A76" s="193">
        <v>53</v>
      </c>
      <c r="B76" s="226" t="s">
        <v>382</v>
      </c>
      <c r="C76" s="227">
        <v>4864935</v>
      </c>
      <c r="D76" s="92" t="s">
        <v>12</v>
      </c>
      <c r="E76" s="75" t="s">
        <v>300</v>
      </c>
      <c r="F76" s="305">
        <v>-1000</v>
      </c>
      <c r="G76" s="248">
        <v>999626</v>
      </c>
      <c r="H76" s="249">
        <v>999246</v>
      </c>
      <c r="I76" s="235">
        <f>G76-H76</f>
        <v>380</v>
      </c>
      <c r="J76" s="235">
        <f>$F76*I76</f>
        <v>-380000</v>
      </c>
      <c r="K76" s="760">
        <f>J76/1000000</f>
        <v>-0.38</v>
      </c>
      <c r="L76" s="248">
        <v>999329</v>
      </c>
      <c r="M76" s="249">
        <v>999329</v>
      </c>
      <c r="N76" s="235">
        <f>L76-M76</f>
        <v>0</v>
      </c>
      <c r="O76" s="235">
        <f>$F76*N76</f>
        <v>0</v>
      </c>
      <c r="P76" s="782">
        <f>O76/1000000</f>
        <v>0</v>
      </c>
      <c r="Q76" s="333"/>
    </row>
    <row r="77" spans="1:17" ht="18" customHeight="1">
      <c r="A77" s="498"/>
      <c r="B77" s="324" t="s">
        <v>335</v>
      </c>
      <c r="C77" s="227"/>
      <c r="D77" s="92"/>
      <c r="E77" s="75"/>
      <c r="F77" s="305"/>
      <c r="G77" s="248"/>
      <c r="H77" s="249"/>
      <c r="I77" s="235"/>
      <c r="J77" s="235"/>
      <c r="K77" s="760"/>
      <c r="L77" s="248"/>
      <c r="M77" s="249"/>
      <c r="N77" s="235"/>
      <c r="O77" s="235"/>
      <c r="P77" s="782"/>
      <c r="Q77" s="333"/>
    </row>
    <row r="78" spans="1:17" ht="18" customHeight="1">
      <c r="A78" s="193">
        <v>54</v>
      </c>
      <c r="B78" s="226" t="s">
        <v>336</v>
      </c>
      <c r="C78" s="227">
        <v>4902509</v>
      </c>
      <c r="D78" s="92" t="s">
        <v>12</v>
      </c>
      <c r="E78" s="75" t="s">
        <v>300</v>
      </c>
      <c r="F78" s="305">
        <v>4000</v>
      </c>
      <c r="G78" s="248">
        <v>992441</v>
      </c>
      <c r="H78" s="249">
        <v>992441</v>
      </c>
      <c r="I78" s="235">
        <f>G78-H78</f>
        <v>0</v>
      </c>
      <c r="J78" s="235">
        <f>$F78*I78</f>
        <v>0</v>
      </c>
      <c r="K78" s="760">
        <f>J78/1000000</f>
        <v>0</v>
      </c>
      <c r="L78" s="248">
        <v>999552</v>
      </c>
      <c r="M78" s="249">
        <v>999552</v>
      </c>
      <c r="N78" s="235">
        <f>L78-M78</f>
        <v>0</v>
      </c>
      <c r="O78" s="235">
        <f>$F78*N78</f>
        <v>0</v>
      </c>
      <c r="P78" s="782">
        <f>O78/1000000</f>
        <v>0</v>
      </c>
      <c r="Q78" s="333"/>
    </row>
    <row r="79" spans="1:17" ht="18" customHeight="1">
      <c r="A79" s="193">
        <v>55</v>
      </c>
      <c r="B79" s="265" t="s">
        <v>337</v>
      </c>
      <c r="C79" s="227">
        <v>4865026</v>
      </c>
      <c r="D79" s="92" t="s">
        <v>12</v>
      </c>
      <c r="E79" s="75" t="s">
        <v>300</v>
      </c>
      <c r="F79" s="305">
        <v>800</v>
      </c>
      <c r="G79" s="248">
        <v>956021</v>
      </c>
      <c r="H79" s="249">
        <v>956408</v>
      </c>
      <c r="I79" s="235">
        <f t="shared" ref="I79:I85" si="6">G79-H79</f>
        <v>-387</v>
      </c>
      <c r="J79" s="235">
        <f t="shared" ref="J79:J85" si="7">$F79*I79</f>
        <v>-309600</v>
      </c>
      <c r="K79" s="760">
        <f t="shared" ref="K79:K85" si="8">J79/1000000</f>
        <v>-0.30959999999999999</v>
      </c>
      <c r="L79" s="248">
        <v>915</v>
      </c>
      <c r="M79" s="249">
        <v>912</v>
      </c>
      <c r="N79" s="235">
        <f t="shared" ref="N79:N85" si="9">L79-M79</f>
        <v>3</v>
      </c>
      <c r="O79" s="235">
        <f t="shared" ref="O79:O85" si="10">$F79*N79</f>
        <v>2400</v>
      </c>
      <c r="P79" s="782">
        <f t="shared" ref="P79:P85" si="11">O79/1000000</f>
        <v>2.3999999999999998E-3</v>
      </c>
      <c r="Q79" s="333"/>
    </row>
    <row r="80" spans="1:17" ht="18" customHeight="1">
      <c r="A80" s="193">
        <v>56</v>
      </c>
      <c r="B80" s="226" t="s">
        <v>314</v>
      </c>
      <c r="C80" s="227">
        <v>5100233</v>
      </c>
      <c r="D80" s="92" t="s">
        <v>12</v>
      </c>
      <c r="E80" s="75" t="s">
        <v>300</v>
      </c>
      <c r="F80" s="305">
        <v>800</v>
      </c>
      <c r="G80" s="248">
        <v>902415</v>
      </c>
      <c r="H80" s="249">
        <v>902839</v>
      </c>
      <c r="I80" s="235">
        <f t="shared" si="6"/>
        <v>-424</v>
      </c>
      <c r="J80" s="235">
        <f t="shared" si="7"/>
        <v>-339200</v>
      </c>
      <c r="K80" s="760">
        <f t="shared" si="8"/>
        <v>-0.3392</v>
      </c>
      <c r="L80" s="248">
        <v>998165</v>
      </c>
      <c r="M80" s="249">
        <v>998169</v>
      </c>
      <c r="N80" s="235">
        <f t="shared" si="9"/>
        <v>-4</v>
      </c>
      <c r="O80" s="235">
        <f t="shared" si="10"/>
        <v>-3200</v>
      </c>
      <c r="P80" s="782">
        <f t="shared" si="11"/>
        <v>-3.2000000000000002E-3</v>
      </c>
      <c r="Q80" s="333"/>
    </row>
    <row r="81" spans="1:17" ht="15" customHeight="1">
      <c r="A81" s="193">
        <v>57</v>
      </c>
      <c r="B81" s="226" t="s">
        <v>340</v>
      </c>
      <c r="C81" s="227">
        <v>4864971</v>
      </c>
      <c r="D81" s="92" t="s">
        <v>12</v>
      </c>
      <c r="E81" s="75" t="s">
        <v>300</v>
      </c>
      <c r="F81" s="305">
        <v>-800</v>
      </c>
      <c r="G81" s="248">
        <v>0</v>
      </c>
      <c r="H81" s="249">
        <v>0</v>
      </c>
      <c r="I81" s="235">
        <f t="shared" si="6"/>
        <v>0</v>
      </c>
      <c r="J81" s="235">
        <f t="shared" si="7"/>
        <v>0</v>
      </c>
      <c r="K81" s="760">
        <f t="shared" si="8"/>
        <v>0</v>
      </c>
      <c r="L81" s="248">
        <v>999495</v>
      </c>
      <c r="M81" s="249">
        <v>999495</v>
      </c>
      <c r="N81" s="235">
        <f t="shared" si="9"/>
        <v>0</v>
      </c>
      <c r="O81" s="235">
        <f t="shared" si="10"/>
        <v>0</v>
      </c>
      <c r="P81" s="782">
        <f t="shared" si="11"/>
        <v>0</v>
      </c>
      <c r="Q81" s="333"/>
    </row>
    <row r="82" spans="1:17" ht="15" customHeight="1">
      <c r="A82" s="193">
        <v>58</v>
      </c>
      <c r="B82" s="226" t="s">
        <v>383</v>
      </c>
      <c r="C82" s="227">
        <v>4864985</v>
      </c>
      <c r="D82" s="92" t="s">
        <v>12</v>
      </c>
      <c r="E82" s="75" t="s">
        <v>300</v>
      </c>
      <c r="F82" s="305">
        <v>800</v>
      </c>
      <c r="G82" s="248">
        <v>999057</v>
      </c>
      <c r="H82" s="249">
        <v>999265</v>
      </c>
      <c r="I82" s="235">
        <f>G82-H82</f>
        <v>-208</v>
      </c>
      <c r="J82" s="235">
        <f>$F82*I82</f>
        <v>-166400</v>
      </c>
      <c r="K82" s="760">
        <f>J82/1000000</f>
        <v>-0.16639999999999999</v>
      </c>
      <c r="L82" s="248">
        <v>850</v>
      </c>
      <c r="M82" s="249">
        <v>849</v>
      </c>
      <c r="N82" s="235">
        <f>L82-M82</f>
        <v>1</v>
      </c>
      <c r="O82" s="235">
        <f>$F82*N82</f>
        <v>800</v>
      </c>
      <c r="P82" s="782">
        <f>O82/1000000</f>
        <v>8.0000000000000004E-4</v>
      </c>
      <c r="Q82" s="333"/>
    </row>
    <row r="83" spans="1:17" ht="15" customHeight="1">
      <c r="A83" s="193">
        <v>59</v>
      </c>
      <c r="B83" s="226" t="s">
        <v>503</v>
      </c>
      <c r="C83" s="227">
        <v>4902511</v>
      </c>
      <c r="D83" s="92" t="s">
        <v>12</v>
      </c>
      <c r="E83" s="75" t="s">
        <v>300</v>
      </c>
      <c r="F83" s="305">
        <v>4000</v>
      </c>
      <c r="G83" s="248">
        <v>999794</v>
      </c>
      <c r="H83" s="249">
        <v>999868</v>
      </c>
      <c r="I83" s="235">
        <f>G83-H83</f>
        <v>-74</v>
      </c>
      <c r="J83" s="235">
        <f>$F83*I83</f>
        <v>-296000</v>
      </c>
      <c r="K83" s="760">
        <f>J83/1000000</f>
        <v>-0.29599999999999999</v>
      </c>
      <c r="L83" s="248">
        <v>461</v>
      </c>
      <c r="M83" s="249">
        <v>460</v>
      </c>
      <c r="N83" s="235">
        <f>L83-M83</f>
        <v>1</v>
      </c>
      <c r="O83" s="235">
        <f>$F83*N83</f>
        <v>4000</v>
      </c>
      <c r="P83" s="782">
        <f>O83/1000000</f>
        <v>4.0000000000000001E-3</v>
      </c>
      <c r="Q83" s="540"/>
    </row>
    <row r="84" spans="1:17" ht="15" customHeight="1">
      <c r="A84" s="193">
        <v>60</v>
      </c>
      <c r="B84" s="226" t="s">
        <v>441</v>
      </c>
      <c r="C84" s="227">
        <v>5128428</v>
      </c>
      <c r="D84" s="92" t="s">
        <v>12</v>
      </c>
      <c r="E84" s="75" t="s">
        <v>300</v>
      </c>
      <c r="F84" s="305">
        <v>800</v>
      </c>
      <c r="G84" s="248">
        <v>976465</v>
      </c>
      <c r="H84" s="249">
        <v>977708</v>
      </c>
      <c r="I84" s="235">
        <f t="shared" si="6"/>
        <v>-1243</v>
      </c>
      <c r="J84" s="235">
        <f t="shared" si="7"/>
        <v>-994400</v>
      </c>
      <c r="K84" s="760">
        <f t="shared" si="8"/>
        <v>-0.99439999999999995</v>
      </c>
      <c r="L84" s="248">
        <v>991896</v>
      </c>
      <c r="M84" s="249">
        <v>991945</v>
      </c>
      <c r="N84" s="235">
        <f t="shared" si="9"/>
        <v>-49</v>
      </c>
      <c r="O84" s="235">
        <f t="shared" si="10"/>
        <v>-39200</v>
      </c>
      <c r="P84" s="782">
        <f t="shared" si="11"/>
        <v>-3.9199999999999999E-2</v>
      </c>
      <c r="Q84" s="333"/>
    </row>
    <row r="85" spans="1:17" ht="15" customHeight="1">
      <c r="A85" s="193">
        <v>61</v>
      </c>
      <c r="B85" s="226" t="s">
        <v>442</v>
      </c>
      <c r="C85" s="227">
        <v>4864926</v>
      </c>
      <c r="D85" s="92" t="s">
        <v>12</v>
      </c>
      <c r="E85" s="75" t="s">
        <v>300</v>
      </c>
      <c r="F85" s="305">
        <v>800</v>
      </c>
      <c r="G85" s="248">
        <v>966722</v>
      </c>
      <c r="H85" s="249">
        <v>968674</v>
      </c>
      <c r="I85" s="235">
        <f t="shared" si="6"/>
        <v>-1952</v>
      </c>
      <c r="J85" s="235">
        <f t="shared" si="7"/>
        <v>-1561600</v>
      </c>
      <c r="K85" s="760">
        <f t="shared" si="8"/>
        <v>-1.5616000000000001</v>
      </c>
      <c r="L85" s="248">
        <v>997275</v>
      </c>
      <c r="M85" s="249">
        <v>997280</v>
      </c>
      <c r="N85" s="235">
        <f t="shared" si="9"/>
        <v>-5</v>
      </c>
      <c r="O85" s="235">
        <f t="shared" si="10"/>
        <v>-4000</v>
      </c>
      <c r="P85" s="782">
        <f t="shared" si="11"/>
        <v>-4.0000000000000001E-3</v>
      </c>
      <c r="Q85" s="333"/>
    </row>
    <row r="86" spans="1:17" ht="15" customHeight="1">
      <c r="A86" s="498"/>
      <c r="B86" s="206" t="s">
        <v>97</v>
      </c>
      <c r="C86" s="227"/>
      <c r="D86" s="66"/>
      <c r="E86" s="66"/>
      <c r="F86" s="232"/>
      <c r="G86" s="248"/>
      <c r="H86" s="249"/>
      <c r="I86" s="235"/>
      <c r="J86" s="235"/>
      <c r="K86" s="760"/>
      <c r="L86" s="248"/>
      <c r="M86" s="249"/>
      <c r="N86" s="235"/>
      <c r="O86" s="235"/>
      <c r="P86" s="782"/>
      <c r="Q86" s="333"/>
    </row>
    <row r="87" spans="1:17" ht="15" customHeight="1">
      <c r="A87" s="193">
        <v>63</v>
      </c>
      <c r="B87" s="226" t="s">
        <v>108</v>
      </c>
      <c r="C87" s="227" t="s">
        <v>500</v>
      </c>
      <c r="D87" s="254" t="s">
        <v>438</v>
      </c>
      <c r="E87" s="240" t="s">
        <v>300</v>
      </c>
      <c r="F87" s="235">
        <v>0.8</v>
      </c>
      <c r="G87" s="248">
        <v>1441000</v>
      </c>
      <c r="H87" s="249">
        <v>1441000</v>
      </c>
      <c r="I87" s="201">
        <f>G87-H87</f>
        <v>0</v>
      </c>
      <c r="J87" s="201">
        <f>$F87*I87</f>
        <v>0</v>
      </c>
      <c r="K87" s="789">
        <f>J87/1000000</f>
        <v>0</v>
      </c>
      <c r="L87" s="248">
        <v>-217000</v>
      </c>
      <c r="M87" s="249">
        <v>-217000</v>
      </c>
      <c r="N87" s="249">
        <f>L87-M87</f>
        <v>0</v>
      </c>
      <c r="O87" s="249">
        <f>$F87*N87</f>
        <v>0</v>
      </c>
      <c r="P87" s="753">
        <f>O87/1000000</f>
        <v>0</v>
      </c>
      <c r="Q87" s="341"/>
    </row>
    <row r="88" spans="1:17" ht="15" customHeight="1">
      <c r="A88" s="193"/>
      <c r="B88" s="228" t="s">
        <v>160</v>
      </c>
      <c r="C88" s="227"/>
      <c r="D88" s="92"/>
      <c r="E88" s="92"/>
      <c r="F88" s="235"/>
      <c r="G88" s="248"/>
      <c r="H88" s="249"/>
      <c r="I88" s="235"/>
      <c r="J88" s="235"/>
      <c r="K88" s="760"/>
      <c r="L88" s="248"/>
      <c r="M88" s="249"/>
      <c r="N88" s="235"/>
      <c r="O88" s="235"/>
      <c r="P88" s="782"/>
      <c r="Q88" s="333"/>
    </row>
    <row r="89" spans="1:17" s="896" customFormat="1" ht="15" customHeight="1">
      <c r="A89" s="889">
        <v>64</v>
      </c>
      <c r="B89" s="890" t="s">
        <v>34</v>
      </c>
      <c r="C89" s="891">
        <v>5100232</v>
      </c>
      <c r="D89" s="892" t="s">
        <v>12</v>
      </c>
      <c r="E89" s="893" t="s">
        <v>300</v>
      </c>
      <c r="F89" s="894">
        <v>-2000</v>
      </c>
      <c r="G89" s="248">
        <v>20348</v>
      </c>
      <c r="H89" s="249">
        <v>16015</v>
      </c>
      <c r="I89" s="235">
        <f>G89-H89</f>
        <v>4333</v>
      </c>
      <c r="J89" s="235">
        <f>$F89*I89</f>
        <v>-8666000</v>
      </c>
      <c r="K89" s="760">
        <f>J89/1000000</f>
        <v>-8.6660000000000004</v>
      </c>
      <c r="L89" s="248">
        <v>3468</v>
      </c>
      <c r="M89" s="249">
        <v>3461</v>
      </c>
      <c r="N89" s="235">
        <f>L89-M89</f>
        <v>7</v>
      </c>
      <c r="O89" s="235">
        <f>$F89*N89</f>
        <v>-14000</v>
      </c>
      <c r="P89" s="782">
        <f>O89/1000000</f>
        <v>-1.4E-2</v>
      </c>
      <c r="Q89" s="895"/>
    </row>
    <row r="90" spans="1:17" ht="15" customHeight="1">
      <c r="A90" s="193">
        <v>64</v>
      </c>
      <c r="B90" s="226" t="s">
        <v>161</v>
      </c>
      <c r="C90" s="227">
        <v>4864932</v>
      </c>
      <c r="D90" s="92" t="s">
        <v>12</v>
      </c>
      <c r="E90" s="75" t="s">
        <v>300</v>
      </c>
      <c r="F90" s="235">
        <v>-1000</v>
      </c>
      <c r="G90" s="248">
        <v>20758</v>
      </c>
      <c r="H90" s="249">
        <v>20746</v>
      </c>
      <c r="I90" s="235">
        <f>G90-H90</f>
        <v>12</v>
      </c>
      <c r="J90" s="235">
        <f>$F90*I90</f>
        <v>-12000</v>
      </c>
      <c r="K90" s="760">
        <f>J90/1000000</f>
        <v>-1.2E-2</v>
      </c>
      <c r="L90" s="248">
        <v>43281</v>
      </c>
      <c r="M90" s="249">
        <v>42005</v>
      </c>
      <c r="N90" s="235">
        <f>L90-M90</f>
        <v>1276</v>
      </c>
      <c r="O90" s="235">
        <f>$F90*N90</f>
        <v>-1276000</v>
      </c>
      <c r="P90" s="782">
        <f>O90/1000000</f>
        <v>-1.276</v>
      </c>
      <c r="Q90" s="333"/>
    </row>
    <row r="91" spans="1:17" ht="15" customHeight="1">
      <c r="A91" s="193">
        <v>65</v>
      </c>
      <c r="B91" s="226" t="s">
        <v>382</v>
      </c>
      <c r="C91" s="227">
        <v>4864999</v>
      </c>
      <c r="D91" s="92" t="s">
        <v>12</v>
      </c>
      <c r="E91" s="75" t="s">
        <v>300</v>
      </c>
      <c r="F91" s="235">
        <v>-1000</v>
      </c>
      <c r="G91" s="248">
        <v>155295</v>
      </c>
      <c r="H91" s="249">
        <v>153439</v>
      </c>
      <c r="I91" s="235">
        <f>G91-H91</f>
        <v>1856</v>
      </c>
      <c r="J91" s="235">
        <f>$F91*I91</f>
        <v>-1856000</v>
      </c>
      <c r="K91" s="760">
        <f>J91/1000000</f>
        <v>-1.8560000000000001</v>
      </c>
      <c r="L91" s="248">
        <v>6156</v>
      </c>
      <c r="M91" s="249">
        <v>6144</v>
      </c>
      <c r="N91" s="235">
        <f>L91-M91</f>
        <v>12</v>
      </c>
      <c r="O91" s="235">
        <f>$F91*N91</f>
        <v>-12000</v>
      </c>
      <c r="P91" s="782">
        <f>O91/1000000</f>
        <v>-1.2E-2</v>
      </c>
      <c r="Q91" s="333"/>
    </row>
    <row r="92" spans="1:17" ht="15" customHeight="1">
      <c r="A92" s="193"/>
      <c r="B92" s="206" t="s">
        <v>25</v>
      </c>
      <c r="C92" s="207"/>
      <c r="D92" s="66"/>
      <c r="E92" s="66"/>
      <c r="F92" s="235"/>
      <c r="G92" s="248"/>
      <c r="H92" s="249"/>
      <c r="I92" s="235"/>
      <c r="J92" s="235"/>
      <c r="K92" s="760"/>
      <c r="L92" s="248"/>
      <c r="M92" s="249"/>
      <c r="N92" s="235"/>
      <c r="O92" s="235"/>
      <c r="P92" s="782"/>
      <c r="Q92" s="333"/>
    </row>
    <row r="93" spans="1:17" ht="15" customHeight="1">
      <c r="A93" s="193">
        <v>66</v>
      </c>
      <c r="B93" s="208" t="s">
        <v>74</v>
      </c>
      <c r="C93" s="245">
        <v>4865146</v>
      </c>
      <c r="D93" s="240" t="s">
        <v>12</v>
      </c>
      <c r="E93" s="240" t="s">
        <v>300</v>
      </c>
      <c r="F93" s="245">
        <v>33.332999999999998</v>
      </c>
      <c r="G93" s="248">
        <v>0</v>
      </c>
      <c r="H93" s="249">
        <v>45</v>
      </c>
      <c r="I93" s="249">
        <f>G93-H93</f>
        <v>-45</v>
      </c>
      <c r="J93" s="249">
        <f>$F93*I93</f>
        <v>-1499.9849999999999</v>
      </c>
      <c r="K93" s="758">
        <f>J93/1000000</f>
        <v>-1.4999849999999999E-3</v>
      </c>
      <c r="L93" s="248">
        <v>681</v>
      </c>
      <c r="M93" s="249">
        <v>750</v>
      </c>
      <c r="N93" s="249">
        <f>L93-M93</f>
        <v>-69</v>
      </c>
      <c r="O93" s="249">
        <f>$F93*N93</f>
        <v>-2299.9769999999999</v>
      </c>
      <c r="P93" s="753">
        <f>O93/1000000</f>
        <v>-2.2999769999999999E-3</v>
      </c>
      <c r="Q93" s="333"/>
    </row>
    <row r="94" spans="1:17" ht="15" customHeight="1">
      <c r="A94" s="193"/>
      <c r="B94" s="208"/>
      <c r="C94" s="245"/>
      <c r="D94" s="240"/>
      <c r="E94" s="240"/>
      <c r="F94" s="245">
        <v>33.332999999999998</v>
      </c>
      <c r="G94" s="248">
        <v>999824</v>
      </c>
      <c r="H94" s="249">
        <v>999999</v>
      </c>
      <c r="I94" s="249">
        <f>G94-H94</f>
        <v>-175</v>
      </c>
      <c r="J94" s="249">
        <f>$F94*I94</f>
        <v>-5833.2749999999996</v>
      </c>
      <c r="K94" s="758">
        <f>J94/1000000</f>
        <v>-5.8332749999999997E-3</v>
      </c>
      <c r="L94" s="248"/>
      <c r="M94" s="249"/>
      <c r="N94" s="249"/>
      <c r="O94" s="249"/>
      <c r="P94" s="753"/>
      <c r="Q94" s="333"/>
    </row>
    <row r="95" spans="1:17" ht="15" customHeight="1">
      <c r="A95" s="193"/>
      <c r="B95" s="228" t="s">
        <v>44</v>
      </c>
      <c r="C95" s="227"/>
      <c r="D95" s="92"/>
      <c r="E95" s="92"/>
      <c r="F95" s="235"/>
      <c r="G95" s="248"/>
      <c r="H95" s="249"/>
      <c r="I95" s="235"/>
      <c r="J95" s="235"/>
      <c r="K95" s="760"/>
      <c r="L95" s="248"/>
      <c r="M95" s="249"/>
      <c r="N95" s="235"/>
      <c r="O95" s="235"/>
      <c r="P95" s="782"/>
      <c r="Q95" s="333"/>
    </row>
    <row r="96" spans="1:17" ht="15" customHeight="1">
      <c r="A96" s="193">
        <v>67</v>
      </c>
      <c r="B96" s="226" t="s">
        <v>301</v>
      </c>
      <c r="C96" s="227">
        <v>4865149</v>
      </c>
      <c r="D96" s="92" t="s">
        <v>12</v>
      </c>
      <c r="E96" s="75" t="s">
        <v>300</v>
      </c>
      <c r="F96" s="235">
        <v>187.5</v>
      </c>
      <c r="G96" s="248">
        <v>994404</v>
      </c>
      <c r="H96" s="249">
        <v>994985</v>
      </c>
      <c r="I96" s="235">
        <f>G96-H96</f>
        <v>-581</v>
      </c>
      <c r="J96" s="235">
        <f>$F96*I96</f>
        <v>-108937.5</v>
      </c>
      <c r="K96" s="760">
        <f>J96/1000000</f>
        <v>-0.10893750000000001</v>
      </c>
      <c r="L96" s="248">
        <v>996016</v>
      </c>
      <c r="M96" s="249">
        <v>996057</v>
      </c>
      <c r="N96" s="235">
        <f>L96-M96</f>
        <v>-41</v>
      </c>
      <c r="O96" s="235">
        <f>$F96*N96</f>
        <v>-7687.5</v>
      </c>
      <c r="P96" s="782">
        <f>O96/1000000</f>
        <v>-7.6874999999999999E-3</v>
      </c>
      <c r="Q96" s="334"/>
    </row>
    <row r="97" spans="1:17" ht="15" customHeight="1">
      <c r="A97" s="193">
        <v>68</v>
      </c>
      <c r="B97" s="226" t="s">
        <v>390</v>
      </c>
      <c r="C97" s="227">
        <v>4864870</v>
      </c>
      <c r="D97" s="92" t="s">
        <v>12</v>
      </c>
      <c r="E97" s="75" t="s">
        <v>300</v>
      </c>
      <c r="F97" s="235">
        <v>1000</v>
      </c>
      <c r="G97" s="248">
        <v>997502</v>
      </c>
      <c r="H97" s="249">
        <v>997633</v>
      </c>
      <c r="I97" s="235">
        <f>G97-H97</f>
        <v>-131</v>
      </c>
      <c r="J97" s="235">
        <f>$F97*I97</f>
        <v>-131000</v>
      </c>
      <c r="K97" s="760">
        <f>J97/1000000</f>
        <v>-0.13100000000000001</v>
      </c>
      <c r="L97" s="248">
        <v>1220</v>
      </c>
      <c r="M97" s="249">
        <v>1243</v>
      </c>
      <c r="N97" s="235">
        <f>L97-M97</f>
        <v>-23</v>
      </c>
      <c r="O97" s="235">
        <f>$F97*N97</f>
        <v>-23000</v>
      </c>
      <c r="P97" s="782">
        <f>O97/1000000</f>
        <v>-2.3E-2</v>
      </c>
      <c r="Q97" s="354"/>
    </row>
    <row r="98" spans="1:17" ht="15" customHeight="1">
      <c r="A98" s="193">
        <v>69</v>
      </c>
      <c r="B98" s="226" t="s">
        <v>391</v>
      </c>
      <c r="C98" s="227">
        <v>5128400</v>
      </c>
      <c r="D98" s="92" t="s">
        <v>12</v>
      </c>
      <c r="E98" s="75" t="s">
        <v>300</v>
      </c>
      <c r="F98" s="235">
        <v>1000</v>
      </c>
      <c r="G98" s="248">
        <v>996743</v>
      </c>
      <c r="H98" s="249">
        <v>996933</v>
      </c>
      <c r="I98" s="235">
        <f>G98-H98</f>
        <v>-190</v>
      </c>
      <c r="J98" s="235">
        <f>$F98*I98</f>
        <v>-190000</v>
      </c>
      <c r="K98" s="760">
        <f>J98/1000000</f>
        <v>-0.19</v>
      </c>
      <c r="L98" s="248">
        <v>967</v>
      </c>
      <c r="M98" s="249">
        <v>972</v>
      </c>
      <c r="N98" s="235">
        <f>L98-M98</f>
        <v>-5</v>
      </c>
      <c r="O98" s="235">
        <f>$F98*N98</f>
        <v>-5000</v>
      </c>
      <c r="P98" s="782">
        <f>O98/1000000</f>
        <v>-5.0000000000000001E-3</v>
      </c>
      <c r="Q98" s="354"/>
    </row>
    <row r="99" spans="1:17" ht="15" customHeight="1">
      <c r="A99" s="193"/>
      <c r="B99" s="206" t="s">
        <v>33</v>
      </c>
      <c r="C99" s="245"/>
      <c r="D99" s="255"/>
      <c r="E99" s="240"/>
      <c r="F99" s="245"/>
      <c r="G99" s="248"/>
      <c r="H99" s="249"/>
      <c r="I99" s="249"/>
      <c r="J99" s="249"/>
      <c r="K99" s="758"/>
      <c r="L99" s="248"/>
      <c r="M99" s="249"/>
      <c r="N99" s="249"/>
      <c r="O99" s="249"/>
      <c r="P99" s="753"/>
      <c r="Q99" s="333"/>
    </row>
    <row r="100" spans="1:17" ht="15" customHeight="1">
      <c r="A100" s="193">
        <v>70</v>
      </c>
      <c r="B100" s="897" t="s">
        <v>314</v>
      </c>
      <c r="C100" s="245" t="s">
        <v>495</v>
      </c>
      <c r="D100" s="254" t="s">
        <v>438</v>
      </c>
      <c r="E100" s="240" t="s">
        <v>300</v>
      </c>
      <c r="F100" s="708">
        <v>0.4</v>
      </c>
      <c r="G100" s="248">
        <v>-10268000</v>
      </c>
      <c r="H100" s="249">
        <v>-8760000</v>
      </c>
      <c r="I100" s="249">
        <f>G100-H100</f>
        <v>-1508000</v>
      </c>
      <c r="J100" s="249">
        <f>$F100*I100</f>
        <v>-603200</v>
      </c>
      <c r="K100" s="758">
        <f>J100/1000000</f>
        <v>-0.60319999999999996</v>
      </c>
      <c r="L100" s="248">
        <v>-3987000</v>
      </c>
      <c r="M100" s="249">
        <v>-3913000</v>
      </c>
      <c r="N100" s="249">
        <f>L100-M100</f>
        <v>-74000</v>
      </c>
      <c r="O100" s="249">
        <f>$F100*N100</f>
        <v>-29600</v>
      </c>
      <c r="P100" s="753">
        <f>O100/1000000</f>
        <v>-2.9600000000000001E-2</v>
      </c>
      <c r="Q100" s="341"/>
    </row>
    <row r="101" spans="1:17" ht="15" customHeight="1">
      <c r="A101" s="193"/>
      <c r="B101" s="499" t="s">
        <v>387</v>
      </c>
      <c r="C101" s="245"/>
      <c r="D101" s="254"/>
      <c r="E101" s="240"/>
      <c r="F101" s="245"/>
      <c r="G101" s="248"/>
      <c r="H101" s="249"/>
      <c r="I101" s="249"/>
      <c r="J101" s="249"/>
      <c r="K101" s="758"/>
      <c r="L101" s="248"/>
      <c r="M101" s="249"/>
      <c r="N101" s="249"/>
      <c r="O101" s="249"/>
      <c r="P101" s="753"/>
      <c r="Q101" s="341"/>
    </row>
    <row r="102" spans="1:17" ht="15" customHeight="1">
      <c r="A102" s="193">
        <v>71</v>
      </c>
      <c r="B102" s="898" t="s">
        <v>388</v>
      </c>
      <c r="C102" s="245">
        <v>4864839</v>
      </c>
      <c r="D102" s="254" t="s">
        <v>12</v>
      </c>
      <c r="E102" s="240" t="s">
        <v>300</v>
      </c>
      <c r="F102" s="245">
        <v>1000</v>
      </c>
      <c r="G102" s="248">
        <v>597</v>
      </c>
      <c r="H102" s="249">
        <v>690</v>
      </c>
      <c r="I102" s="249">
        <f>G102-H102</f>
        <v>-93</v>
      </c>
      <c r="J102" s="249">
        <f>$F102*I102</f>
        <v>-93000</v>
      </c>
      <c r="K102" s="758">
        <f>J102/1000000</f>
        <v>-9.2999999999999999E-2</v>
      </c>
      <c r="L102" s="248">
        <v>998650</v>
      </c>
      <c r="M102" s="249">
        <v>998650</v>
      </c>
      <c r="N102" s="249">
        <f>L102-M102</f>
        <v>0</v>
      </c>
      <c r="O102" s="249">
        <f>$F102*N102</f>
        <v>0</v>
      </c>
      <c r="P102" s="753">
        <f>O102/1000000</f>
        <v>0</v>
      </c>
      <c r="Q102" s="341"/>
    </row>
    <row r="103" spans="1:17" ht="15" customHeight="1">
      <c r="A103" s="193">
        <v>72</v>
      </c>
      <c r="B103" s="898" t="s">
        <v>392</v>
      </c>
      <c r="C103" s="899">
        <v>4864872</v>
      </c>
      <c r="D103" s="254" t="s">
        <v>12</v>
      </c>
      <c r="E103" s="240" t="s">
        <v>300</v>
      </c>
      <c r="F103" s="245">
        <v>1000</v>
      </c>
      <c r="G103" s="248">
        <v>993018</v>
      </c>
      <c r="H103" s="249">
        <v>993446</v>
      </c>
      <c r="I103" s="249">
        <f>G103-H103</f>
        <v>-428</v>
      </c>
      <c r="J103" s="249">
        <f>$F103*I103</f>
        <v>-428000</v>
      </c>
      <c r="K103" s="758">
        <f>J103/1000000</f>
        <v>-0.42799999999999999</v>
      </c>
      <c r="L103" s="248">
        <v>999118</v>
      </c>
      <c r="M103" s="249">
        <v>999118</v>
      </c>
      <c r="N103" s="249">
        <f>L103-M103</f>
        <v>0</v>
      </c>
      <c r="O103" s="249">
        <f>$F103*N103</f>
        <v>0</v>
      </c>
      <c r="P103" s="753">
        <f>O103/1000000</f>
        <v>0</v>
      </c>
      <c r="Q103" s="341"/>
    </row>
    <row r="104" spans="1:17" ht="15" customHeight="1">
      <c r="A104" s="498"/>
      <c r="B104" s="206" t="s">
        <v>171</v>
      </c>
      <c r="C104" s="687"/>
      <c r="D104" s="254"/>
      <c r="E104" s="240"/>
      <c r="F104" s="245"/>
      <c r="G104" s="248"/>
      <c r="H104" s="249"/>
      <c r="I104" s="249"/>
      <c r="J104" s="249"/>
      <c r="K104" s="758"/>
      <c r="L104" s="248"/>
      <c r="M104" s="249"/>
      <c r="N104" s="249"/>
      <c r="O104" s="249"/>
      <c r="P104" s="753"/>
      <c r="Q104" s="333"/>
    </row>
    <row r="105" spans="1:17" ht="15" customHeight="1">
      <c r="A105" s="193">
        <v>73</v>
      </c>
      <c r="B105" s="226" t="s">
        <v>316</v>
      </c>
      <c r="C105" s="245">
        <v>4865072</v>
      </c>
      <c r="D105" s="254" t="s">
        <v>12</v>
      </c>
      <c r="E105" s="240" t="s">
        <v>300</v>
      </c>
      <c r="F105" s="245">
        <v>100</v>
      </c>
      <c r="G105" s="248">
        <v>999372</v>
      </c>
      <c r="H105" s="249">
        <v>999479</v>
      </c>
      <c r="I105" s="249">
        <f>G105-H105</f>
        <v>-107</v>
      </c>
      <c r="J105" s="249">
        <f>$F105*I105</f>
        <v>-10700</v>
      </c>
      <c r="K105" s="758">
        <f>J105/1000000</f>
        <v>-1.0699999999999999E-2</v>
      </c>
      <c r="L105" s="248">
        <v>999428</v>
      </c>
      <c r="M105" s="249">
        <v>999428</v>
      </c>
      <c r="N105" s="249">
        <f>L105-M105</f>
        <v>0</v>
      </c>
      <c r="O105" s="249">
        <f>$F105*N105</f>
        <v>0</v>
      </c>
      <c r="P105" s="753">
        <f>O105/1000000</f>
        <v>0</v>
      </c>
      <c r="Q105" s="341"/>
    </row>
    <row r="106" spans="1:17" ht="15" customHeight="1">
      <c r="A106" s="193">
        <v>74</v>
      </c>
      <c r="B106" s="226" t="s">
        <v>317</v>
      </c>
      <c r="C106" s="245">
        <v>4865066</v>
      </c>
      <c r="D106" s="254" t="s">
        <v>12</v>
      </c>
      <c r="E106" s="240" t="s">
        <v>300</v>
      </c>
      <c r="F106" s="245">
        <v>200</v>
      </c>
      <c r="G106" s="248">
        <v>785</v>
      </c>
      <c r="H106" s="249">
        <v>688</v>
      </c>
      <c r="I106" s="249">
        <f>G106-H106</f>
        <v>97</v>
      </c>
      <c r="J106" s="249">
        <f>$F106*I106</f>
        <v>19400</v>
      </c>
      <c r="K106" s="758">
        <f>J106/1000000</f>
        <v>1.9400000000000001E-2</v>
      </c>
      <c r="L106" s="248">
        <v>687</v>
      </c>
      <c r="M106" s="249">
        <v>687</v>
      </c>
      <c r="N106" s="249">
        <f>L106-M106</f>
        <v>0</v>
      </c>
      <c r="O106" s="249">
        <f>$F106*N106</f>
        <v>0</v>
      </c>
      <c r="P106" s="753">
        <f>O106/1000000</f>
        <v>0</v>
      </c>
      <c r="Q106" s="333"/>
    </row>
    <row r="107" spans="1:17" ht="15" customHeight="1">
      <c r="A107" s="498"/>
      <c r="B107" s="206" t="s">
        <v>368</v>
      </c>
      <c r="C107" s="245"/>
      <c r="D107" s="254"/>
      <c r="E107" s="240"/>
      <c r="F107" s="245"/>
      <c r="G107" s="248"/>
      <c r="H107" s="249"/>
      <c r="I107" s="249"/>
      <c r="J107" s="249"/>
      <c r="K107" s="758"/>
      <c r="L107" s="248"/>
      <c r="M107" s="249"/>
      <c r="N107" s="249"/>
      <c r="O107" s="249"/>
      <c r="P107" s="753"/>
      <c r="Q107" s="333"/>
    </row>
    <row r="108" spans="1:17" ht="15" customHeight="1">
      <c r="A108" s="193">
        <v>75</v>
      </c>
      <c r="B108" s="226" t="s">
        <v>369</v>
      </c>
      <c r="C108" s="245">
        <v>5128406</v>
      </c>
      <c r="D108" s="254" t="s">
        <v>12</v>
      </c>
      <c r="E108" s="240" t="s">
        <v>300</v>
      </c>
      <c r="F108" s="245">
        <v>500</v>
      </c>
      <c r="G108" s="248">
        <v>999483</v>
      </c>
      <c r="H108" s="249">
        <v>999787</v>
      </c>
      <c r="I108" s="249">
        <f t="shared" ref="I108:I115" si="12">G108-H108</f>
        <v>-304</v>
      </c>
      <c r="J108" s="249">
        <f t="shared" ref="J108:J115" si="13">$F108*I108</f>
        <v>-152000</v>
      </c>
      <c r="K108" s="758">
        <f t="shared" ref="K108:K115" si="14">J108/1000000</f>
        <v>-0.152</v>
      </c>
      <c r="L108" s="248">
        <v>45</v>
      </c>
      <c r="M108" s="249">
        <v>46</v>
      </c>
      <c r="N108" s="249">
        <f t="shared" ref="N108:N115" si="15">L108-M108</f>
        <v>-1</v>
      </c>
      <c r="O108" s="249">
        <f t="shared" ref="O108:O115" si="16">$F108*N108</f>
        <v>-500</v>
      </c>
      <c r="P108" s="753">
        <f t="shared" ref="P108:P115" si="17">O108/1000000</f>
        <v>-5.0000000000000001E-4</v>
      </c>
      <c r="Q108" s="341"/>
    </row>
    <row r="109" spans="1:17" ht="15" customHeight="1">
      <c r="A109" s="193">
        <v>76</v>
      </c>
      <c r="B109" s="226" t="s">
        <v>370</v>
      </c>
      <c r="C109" s="245">
        <v>4864877</v>
      </c>
      <c r="D109" s="254" t="s">
        <v>12</v>
      </c>
      <c r="E109" s="240" t="s">
        <v>300</v>
      </c>
      <c r="F109" s="245">
        <v>1000</v>
      </c>
      <c r="G109" s="248">
        <v>992692</v>
      </c>
      <c r="H109" s="249">
        <v>993169</v>
      </c>
      <c r="I109" s="249">
        <f t="shared" si="12"/>
        <v>-477</v>
      </c>
      <c r="J109" s="249">
        <f t="shared" si="13"/>
        <v>-477000</v>
      </c>
      <c r="K109" s="758">
        <f t="shared" si="14"/>
        <v>-0.47699999999999998</v>
      </c>
      <c r="L109" s="248">
        <v>3343</v>
      </c>
      <c r="M109" s="249">
        <v>3344</v>
      </c>
      <c r="N109" s="249">
        <f t="shared" si="15"/>
        <v>-1</v>
      </c>
      <c r="O109" s="249">
        <f t="shared" si="16"/>
        <v>-1000</v>
      </c>
      <c r="P109" s="753">
        <f t="shared" si="17"/>
        <v>-1E-3</v>
      </c>
      <c r="Q109" s="333"/>
    </row>
    <row r="110" spans="1:17" ht="15" customHeight="1">
      <c r="A110" s="193">
        <v>77</v>
      </c>
      <c r="B110" s="226" t="s">
        <v>371</v>
      </c>
      <c r="C110" s="245">
        <v>4864841</v>
      </c>
      <c r="D110" s="254" t="s">
        <v>12</v>
      </c>
      <c r="E110" s="240" t="s">
        <v>300</v>
      </c>
      <c r="F110" s="245">
        <v>1000</v>
      </c>
      <c r="G110" s="248">
        <v>980062</v>
      </c>
      <c r="H110" s="249">
        <v>980164</v>
      </c>
      <c r="I110" s="249">
        <f t="shared" si="12"/>
        <v>-102</v>
      </c>
      <c r="J110" s="249">
        <f t="shared" si="13"/>
        <v>-102000</v>
      </c>
      <c r="K110" s="758">
        <f t="shared" si="14"/>
        <v>-0.10199999999999999</v>
      </c>
      <c r="L110" s="248">
        <v>999309</v>
      </c>
      <c r="M110" s="249">
        <v>999309</v>
      </c>
      <c r="N110" s="249">
        <f t="shared" si="15"/>
        <v>0</v>
      </c>
      <c r="O110" s="249">
        <f t="shared" si="16"/>
        <v>0</v>
      </c>
      <c r="P110" s="753">
        <f t="shared" si="17"/>
        <v>0</v>
      </c>
      <c r="Q110" s="333"/>
    </row>
    <row r="111" spans="1:17" ht="15" customHeight="1">
      <c r="A111" s="193">
        <v>78</v>
      </c>
      <c r="B111" s="226" t="s">
        <v>372</v>
      </c>
      <c r="C111" s="245">
        <v>4864882</v>
      </c>
      <c r="D111" s="254" t="s">
        <v>12</v>
      </c>
      <c r="E111" s="240" t="s">
        <v>300</v>
      </c>
      <c r="F111" s="245">
        <v>1000</v>
      </c>
      <c r="G111" s="248">
        <v>7284</v>
      </c>
      <c r="H111" s="249">
        <v>7374</v>
      </c>
      <c r="I111" s="249">
        <f t="shared" si="12"/>
        <v>-90</v>
      </c>
      <c r="J111" s="249">
        <f t="shared" si="13"/>
        <v>-90000</v>
      </c>
      <c r="K111" s="758">
        <f t="shared" si="14"/>
        <v>-0.09</v>
      </c>
      <c r="L111" s="248">
        <v>7284</v>
      </c>
      <c r="M111" s="249">
        <v>7285</v>
      </c>
      <c r="N111" s="249">
        <f t="shared" si="15"/>
        <v>-1</v>
      </c>
      <c r="O111" s="249">
        <f t="shared" si="16"/>
        <v>-1000</v>
      </c>
      <c r="P111" s="753">
        <f t="shared" si="17"/>
        <v>-1E-3</v>
      </c>
      <c r="Q111" s="333"/>
    </row>
    <row r="112" spans="1:17" ht="15" customHeight="1">
      <c r="A112" s="193">
        <v>79</v>
      </c>
      <c r="B112" s="226" t="s">
        <v>373</v>
      </c>
      <c r="C112" s="245">
        <v>4865064</v>
      </c>
      <c r="D112" s="254" t="s">
        <v>12</v>
      </c>
      <c r="E112" s="240" t="s">
        <v>300</v>
      </c>
      <c r="F112" s="245">
        <v>150</v>
      </c>
      <c r="G112" s="248">
        <v>989496</v>
      </c>
      <c r="H112" s="249">
        <v>991250</v>
      </c>
      <c r="I112" s="249">
        <f t="shared" si="12"/>
        <v>-1754</v>
      </c>
      <c r="J112" s="249">
        <f t="shared" si="13"/>
        <v>-263100</v>
      </c>
      <c r="K112" s="758">
        <f t="shared" si="14"/>
        <v>-0.2631</v>
      </c>
      <c r="L112" s="248">
        <v>998736</v>
      </c>
      <c r="M112" s="249">
        <v>998732</v>
      </c>
      <c r="N112" s="249">
        <f t="shared" si="15"/>
        <v>4</v>
      </c>
      <c r="O112" s="249">
        <f t="shared" si="16"/>
        <v>600</v>
      </c>
      <c r="P112" s="753">
        <f t="shared" si="17"/>
        <v>5.9999999999999995E-4</v>
      </c>
      <c r="Q112" s="341"/>
    </row>
    <row r="113" spans="1:17" ht="15" customHeight="1">
      <c r="A113" s="193">
        <v>80</v>
      </c>
      <c r="B113" s="226" t="s">
        <v>374</v>
      </c>
      <c r="C113" s="245">
        <v>4864948</v>
      </c>
      <c r="D113" s="254" t="s">
        <v>12</v>
      </c>
      <c r="E113" s="240" t="s">
        <v>300</v>
      </c>
      <c r="F113" s="245">
        <v>1000</v>
      </c>
      <c r="G113" s="248">
        <v>999752</v>
      </c>
      <c r="H113" s="249">
        <v>999821</v>
      </c>
      <c r="I113" s="249">
        <f t="shared" si="12"/>
        <v>-69</v>
      </c>
      <c r="J113" s="249">
        <f t="shared" si="13"/>
        <v>-69000</v>
      </c>
      <c r="K113" s="758">
        <f t="shared" si="14"/>
        <v>-6.9000000000000006E-2</v>
      </c>
      <c r="L113" s="248">
        <v>999568</v>
      </c>
      <c r="M113" s="249">
        <v>999569</v>
      </c>
      <c r="N113" s="249">
        <f t="shared" si="15"/>
        <v>-1</v>
      </c>
      <c r="O113" s="249">
        <f t="shared" si="16"/>
        <v>-1000</v>
      </c>
      <c r="P113" s="753">
        <f t="shared" si="17"/>
        <v>-1E-3</v>
      </c>
      <c r="Q113" s="341"/>
    </row>
    <row r="114" spans="1:17" ht="15" customHeight="1">
      <c r="A114" s="193">
        <v>81</v>
      </c>
      <c r="B114" s="226" t="s">
        <v>394</v>
      </c>
      <c r="C114" s="245">
        <v>4864790</v>
      </c>
      <c r="D114" s="254" t="s">
        <v>12</v>
      </c>
      <c r="E114" s="240" t="s">
        <v>300</v>
      </c>
      <c r="F114" s="245">
        <v>266.67</v>
      </c>
      <c r="G114" s="248">
        <v>3384</v>
      </c>
      <c r="H114" s="249">
        <v>3615</v>
      </c>
      <c r="I114" s="249">
        <f t="shared" si="12"/>
        <v>-231</v>
      </c>
      <c r="J114" s="249">
        <f t="shared" si="13"/>
        <v>-61600.770000000004</v>
      </c>
      <c r="K114" s="758">
        <f t="shared" si="14"/>
        <v>-6.1600770000000006E-2</v>
      </c>
      <c r="L114" s="248">
        <v>996822</v>
      </c>
      <c r="M114" s="249">
        <v>996818</v>
      </c>
      <c r="N114" s="249">
        <f t="shared" si="15"/>
        <v>4</v>
      </c>
      <c r="O114" s="249">
        <f t="shared" si="16"/>
        <v>1066.68</v>
      </c>
      <c r="P114" s="753">
        <f t="shared" si="17"/>
        <v>1.06668E-3</v>
      </c>
      <c r="Q114" s="341"/>
    </row>
    <row r="115" spans="1:17" s="84" customFormat="1" ht="15" customHeight="1">
      <c r="A115" s="237">
        <v>82</v>
      </c>
      <c r="B115" s="226" t="s">
        <v>395</v>
      </c>
      <c r="C115" s="508">
        <v>4865154</v>
      </c>
      <c r="D115" s="508" t="s">
        <v>12</v>
      </c>
      <c r="E115" s="240" t="s">
        <v>300</v>
      </c>
      <c r="F115" s="201">
        <v>1000</v>
      </c>
      <c r="G115" s="248">
        <v>999802</v>
      </c>
      <c r="H115" s="249">
        <v>999907</v>
      </c>
      <c r="I115" s="227">
        <f t="shared" si="12"/>
        <v>-105</v>
      </c>
      <c r="J115" s="227">
        <f t="shared" si="13"/>
        <v>-105000</v>
      </c>
      <c r="K115" s="789">
        <f t="shared" si="14"/>
        <v>-0.105</v>
      </c>
      <c r="L115" s="248">
        <v>148</v>
      </c>
      <c r="M115" s="249">
        <v>149</v>
      </c>
      <c r="N115" s="227">
        <f t="shared" si="15"/>
        <v>-1</v>
      </c>
      <c r="O115" s="227">
        <f t="shared" si="16"/>
        <v>-1000</v>
      </c>
      <c r="P115" s="754">
        <f t="shared" si="17"/>
        <v>-1E-3</v>
      </c>
      <c r="Q115" s="341"/>
    </row>
    <row r="116" spans="1:17" ht="15" customHeight="1">
      <c r="A116" s="498"/>
      <c r="B116" s="253" t="s">
        <v>404</v>
      </c>
      <c r="C116" s="29"/>
      <c r="D116" s="92"/>
      <c r="E116" s="75"/>
      <c r="F116" s="30"/>
      <c r="G116" s="248"/>
      <c r="H116" s="249"/>
      <c r="I116" s="235"/>
      <c r="J116" s="235"/>
      <c r="K116" s="760"/>
      <c r="L116" s="248"/>
      <c r="M116" s="249"/>
      <c r="N116" s="235"/>
      <c r="O116" s="235"/>
      <c r="P116" s="782"/>
      <c r="Q116" s="334"/>
    </row>
    <row r="117" spans="1:17" ht="15" customHeight="1">
      <c r="A117" s="237">
        <v>83</v>
      </c>
      <c r="B117" s="880" t="s">
        <v>405</v>
      </c>
      <c r="C117" s="227">
        <v>4902510</v>
      </c>
      <c r="D117" s="254" t="s">
        <v>12</v>
      </c>
      <c r="E117" s="240" t="s">
        <v>300</v>
      </c>
      <c r="F117" s="746">
        <v>400</v>
      </c>
      <c r="G117" s="248">
        <v>998379</v>
      </c>
      <c r="H117" s="249">
        <v>998641</v>
      </c>
      <c r="I117" s="235">
        <f>G117-H117</f>
        <v>-262</v>
      </c>
      <c r="J117" s="235">
        <f>$F117*I117</f>
        <v>-104800</v>
      </c>
      <c r="K117" s="760">
        <f>J117/1000000</f>
        <v>-0.1048</v>
      </c>
      <c r="L117" s="248">
        <v>231</v>
      </c>
      <c r="M117" s="249">
        <v>244</v>
      </c>
      <c r="N117" s="235">
        <f>L117-M117</f>
        <v>-13</v>
      </c>
      <c r="O117" s="235">
        <f>$F117*N117</f>
        <v>-5200</v>
      </c>
      <c r="P117" s="782">
        <f>O117/1000000</f>
        <v>-5.1999999999999998E-3</v>
      </c>
      <c r="Q117" s="334"/>
    </row>
    <row r="118" spans="1:17" s="481" customFormat="1" ht="18">
      <c r="A118" s="237">
        <v>84</v>
      </c>
      <c r="B118" s="880" t="s">
        <v>406</v>
      </c>
      <c r="C118" s="227">
        <v>4865140</v>
      </c>
      <c r="D118" s="254" t="s">
        <v>12</v>
      </c>
      <c r="E118" s="240" t="s">
        <v>300</v>
      </c>
      <c r="F118" s="746">
        <v>937.5</v>
      </c>
      <c r="G118" s="248">
        <v>998972</v>
      </c>
      <c r="H118" s="249">
        <v>999080</v>
      </c>
      <c r="I118" s="255">
        <f>G118-H118</f>
        <v>-108</v>
      </c>
      <c r="J118" s="255">
        <f>$F118*I118</f>
        <v>-101250</v>
      </c>
      <c r="K118" s="764">
        <f>J118/1000000</f>
        <v>-0.10125000000000001</v>
      </c>
      <c r="L118" s="248">
        <v>999501</v>
      </c>
      <c r="M118" s="249">
        <v>999511</v>
      </c>
      <c r="N118" s="255">
        <f>L118-M118</f>
        <v>-10</v>
      </c>
      <c r="O118" s="255">
        <f>$F118*N118</f>
        <v>-9375</v>
      </c>
      <c r="P118" s="787">
        <f>O118/1000000</f>
        <v>-9.3749999999999997E-3</v>
      </c>
      <c r="Q118" s="347"/>
    </row>
    <row r="119" spans="1:17" ht="15" customHeight="1">
      <c r="A119" s="237">
        <v>85</v>
      </c>
      <c r="B119" s="880" t="s">
        <v>407</v>
      </c>
      <c r="C119" s="227">
        <v>4864808</v>
      </c>
      <c r="D119" s="254" t="s">
        <v>12</v>
      </c>
      <c r="E119" s="240" t="s">
        <v>300</v>
      </c>
      <c r="F119" s="746">
        <v>187.5</v>
      </c>
      <c r="G119" s="248">
        <v>976902</v>
      </c>
      <c r="H119" s="249">
        <v>977174</v>
      </c>
      <c r="I119" s="235">
        <f>G119-H119</f>
        <v>-272</v>
      </c>
      <c r="J119" s="235">
        <f>$F119*I119</f>
        <v>-51000</v>
      </c>
      <c r="K119" s="760">
        <f>J119/1000000</f>
        <v>-5.0999999999999997E-2</v>
      </c>
      <c r="L119" s="248">
        <v>2043</v>
      </c>
      <c r="M119" s="249">
        <v>2076</v>
      </c>
      <c r="N119" s="235">
        <f>L119-M119</f>
        <v>-33</v>
      </c>
      <c r="O119" s="235">
        <f>$F119*N119</f>
        <v>-6187.5</v>
      </c>
      <c r="P119" s="782">
        <f>O119/1000000</f>
        <v>-6.1875000000000003E-3</v>
      </c>
      <c r="Q119" s="334"/>
    </row>
    <row r="120" spans="1:17" s="356" customFormat="1" ht="15" customHeight="1">
      <c r="A120" s="237">
        <v>86</v>
      </c>
      <c r="B120" s="880" t="s">
        <v>463</v>
      </c>
      <c r="C120" s="227">
        <v>4865080</v>
      </c>
      <c r="D120" s="254" t="s">
        <v>12</v>
      </c>
      <c r="E120" s="240" t="s">
        <v>300</v>
      </c>
      <c r="F120" s="746">
        <v>2500</v>
      </c>
      <c r="G120" s="249">
        <v>999963</v>
      </c>
      <c r="H120" s="249">
        <v>999963</v>
      </c>
      <c r="I120" s="235">
        <f>G120-H120</f>
        <v>0</v>
      </c>
      <c r="J120" s="235">
        <f>$F120*I120</f>
        <v>0</v>
      </c>
      <c r="K120" s="760">
        <f>J120/1000000</f>
        <v>0</v>
      </c>
      <c r="L120" s="249">
        <v>122</v>
      </c>
      <c r="M120" s="249">
        <v>122</v>
      </c>
      <c r="N120" s="235">
        <f>L120-M120</f>
        <v>0</v>
      </c>
      <c r="O120" s="235">
        <f>$F120*N120</f>
        <v>0</v>
      </c>
      <c r="P120" s="782">
        <f>O120/1000000</f>
        <v>0</v>
      </c>
      <c r="Q120" s="354"/>
    </row>
    <row r="121" spans="1:17" s="356" customFormat="1" ht="18.75" thickBot="1">
      <c r="A121" s="710">
        <v>87</v>
      </c>
      <c r="B121" s="881" t="s">
        <v>408</v>
      </c>
      <c r="C121" s="493">
        <v>4864796</v>
      </c>
      <c r="D121" s="548" t="s">
        <v>12</v>
      </c>
      <c r="E121" s="545" t="s">
        <v>300</v>
      </c>
      <c r="F121" s="493">
        <v>125</v>
      </c>
      <c r="G121" s="332">
        <v>999653</v>
      </c>
      <c r="H121" s="332">
        <v>999827</v>
      </c>
      <c r="I121" s="239">
        <f>G121-H121</f>
        <v>-174</v>
      </c>
      <c r="J121" s="239">
        <f>$F121*I121</f>
        <v>-21750</v>
      </c>
      <c r="K121" s="774">
        <f>J121/1000000</f>
        <v>-2.1749999999999999E-2</v>
      </c>
      <c r="L121" s="332">
        <v>1185</v>
      </c>
      <c r="M121" s="332">
        <v>1202</v>
      </c>
      <c r="N121" s="239">
        <f>L121-M121</f>
        <v>-17</v>
      </c>
      <c r="O121" s="239">
        <f>$F121*N121</f>
        <v>-2125</v>
      </c>
      <c r="P121" s="784">
        <f>O121/1000000</f>
        <v>-2.1250000000000002E-3</v>
      </c>
      <c r="Q121" s="960"/>
    </row>
    <row r="122" spans="1:17" s="356" customFormat="1" ht="7.5" customHeight="1" thickTop="1">
      <c r="A122" s="33"/>
      <c r="B122" s="550"/>
      <c r="C122" s="357"/>
      <c r="D122" s="92"/>
      <c r="E122" s="75"/>
      <c r="F122" s="357"/>
      <c r="G122" s="249"/>
      <c r="H122" s="249"/>
      <c r="I122" s="235"/>
      <c r="J122" s="235"/>
      <c r="K122" s="760"/>
      <c r="L122" s="249"/>
      <c r="M122" s="249"/>
      <c r="N122" s="235"/>
      <c r="O122" s="235"/>
      <c r="P122" s="760"/>
      <c r="Q122" s="570"/>
    </row>
    <row r="123" spans="1:17" ht="21" customHeight="1">
      <c r="A123" s="147" t="s">
        <v>269</v>
      </c>
      <c r="C123" s="42"/>
      <c r="D123" s="73"/>
      <c r="E123" s="73"/>
      <c r="F123" s="436"/>
      <c r="K123" s="497">
        <f>SUM(K8:K122)</f>
        <v>-72.045120889999978</v>
      </c>
      <c r="L123" s="15"/>
      <c r="M123" s="15"/>
      <c r="N123" s="15"/>
      <c r="O123" s="15"/>
      <c r="P123" s="497">
        <f>SUM(P8:P122)</f>
        <v>-2.5067415869999992</v>
      </c>
    </row>
    <row r="124" spans="1:17" ht="9.75" hidden="1" customHeight="1">
      <c r="C124" s="73"/>
      <c r="D124" s="73"/>
      <c r="E124" s="73"/>
      <c r="F124" s="436"/>
      <c r="L124" s="392"/>
      <c r="M124" s="392"/>
      <c r="N124" s="392"/>
      <c r="O124" s="392"/>
      <c r="P124" s="761"/>
    </row>
    <row r="125" spans="1:17" ht="24" thickBot="1">
      <c r="A125" s="291" t="s">
        <v>174</v>
      </c>
      <c r="C125" s="73"/>
      <c r="D125" s="73"/>
      <c r="E125" s="73"/>
      <c r="F125" s="436"/>
      <c r="G125" s="356"/>
      <c r="H125" s="356"/>
      <c r="I125" s="35" t="s">
        <v>347</v>
      </c>
      <c r="J125" s="356"/>
      <c r="K125" s="762"/>
      <c r="L125" s="357"/>
      <c r="M125" s="357"/>
      <c r="N125" s="35" t="s">
        <v>348</v>
      </c>
      <c r="O125" s="357"/>
      <c r="P125" s="788"/>
      <c r="Q125" s="434" t="str">
        <f>NDPL!$Q$1</f>
        <v>DECEMBER-2024</v>
      </c>
    </row>
    <row r="126" spans="1:17" ht="39.75" thickTop="1" thickBot="1">
      <c r="A126" s="369" t="s">
        <v>8</v>
      </c>
      <c r="B126" s="370" t="s">
        <v>9</v>
      </c>
      <c r="C126" s="371" t="s">
        <v>1</v>
      </c>
      <c r="D126" s="371" t="s">
        <v>2</v>
      </c>
      <c r="E126" s="371" t="s">
        <v>3</v>
      </c>
      <c r="F126" s="437" t="s">
        <v>10</v>
      </c>
      <c r="G126" s="369" t="str">
        <f>NDPL!G5</f>
        <v>FINAL READING 31/12/2024</v>
      </c>
      <c r="H126" s="371" t="str">
        <f>NDPL!H5</f>
        <v>INTIAL READING 01/12/2024</v>
      </c>
      <c r="I126" s="371" t="s">
        <v>4</v>
      </c>
      <c r="J126" s="371" t="s">
        <v>5</v>
      </c>
      <c r="K126" s="772" t="s">
        <v>6</v>
      </c>
      <c r="L126" s="369" t="str">
        <f>NDPL!G5</f>
        <v>FINAL READING 31/12/2024</v>
      </c>
      <c r="M126" s="371" t="str">
        <f>NDPL!H5</f>
        <v>INTIAL READING 01/12/2024</v>
      </c>
      <c r="N126" s="371" t="s">
        <v>4</v>
      </c>
      <c r="O126" s="371" t="s">
        <v>5</v>
      </c>
      <c r="P126" s="772" t="s">
        <v>6</v>
      </c>
      <c r="Q126" s="387" t="s">
        <v>266</v>
      </c>
    </row>
    <row r="127" spans="1:17" ht="18" thickTop="1" thickBot="1">
      <c r="C127" s="73"/>
      <c r="D127" s="73"/>
      <c r="E127" s="73"/>
      <c r="F127" s="436"/>
      <c r="L127" s="392"/>
      <c r="M127" s="392"/>
      <c r="N127" s="392"/>
      <c r="O127" s="392"/>
      <c r="P127" s="761"/>
    </row>
    <row r="128" spans="1:17" ht="18" customHeight="1" thickTop="1">
      <c r="A128" s="257"/>
      <c r="B128" s="258" t="s">
        <v>162</v>
      </c>
      <c r="C128" s="238"/>
      <c r="D128" s="74"/>
      <c r="E128" s="74"/>
      <c r="F128" s="234"/>
      <c r="G128" s="38"/>
      <c r="H128" s="338"/>
      <c r="I128" s="338"/>
      <c r="J128" s="338"/>
      <c r="K128" s="776"/>
      <c r="L128" s="394"/>
      <c r="M128" s="395"/>
      <c r="N128" s="395"/>
      <c r="O128" s="395"/>
      <c r="P128" s="763"/>
      <c r="Q128" s="391"/>
    </row>
    <row r="129" spans="1:17" ht="18">
      <c r="A129" s="237">
        <v>1</v>
      </c>
      <c r="B129" s="259" t="s">
        <v>163</v>
      </c>
      <c r="C129" s="245">
        <v>4865151</v>
      </c>
      <c r="D129" s="92" t="s">
        <v>12</v>
      </c>
      <c r="E129" s="75" t="s">
        <v>300</v>
      </c>
      <c r="F129" s="235">
        <v>-500</v>
      </c>
      <c r="G129" s="248">
        <v>21419</v>
      </c>
      <c r="H129" s="249">
        <v>21578</v>
      </c>
      <c r="I129" s="207">
        <f>G129-H129</f>
        <v>-159</v>
      </c>
      <c r="J129" s="207">
        <f>$F129*I129</f>
        <v>79500</v>
      </c>
      <c r="K129" s="777">
        <f>J129/1000000</f>
        <v>7.9500000000000001E-2</v>
      </c>
      <c r="L129" s="248">
        <v>6535</v>
      </c>
      <c r="M129" s="249">
        <v>6535</v>
      </c>
      <c r="N129" s="207">
        <f>L129-M129</f>
        <v>0</v>
      </c>
      <c r="O129" s="207">
        <f>$F129*N129</f>
        <v>0</v>
      </c>
      <c r="P129" s="777">
        <f>O129/1000000</f>
        <v>0</v>
      </c>
      <c r="Q129" s="345"/>
    </row>
    <row r="130" spans="1:17" ht="18" customHeight="1">
      <c r="A130" s="237"/>
      <c r="B130" s="260" t="s">
        <v>39</v>
      </c>
      <c r="C130" s="245"/>
      <c r="D130" s="92"/>
      <c r="E130" s="92"/>
      <c r="F130" s="235"/>
      <c r="G130" s="248"/>
      <c r="H130" s="249"/>
      <c r="I130" s="207"/>
      <c r="J130" s="207"/>
      <c r="K130" s="777"/>
      <c r="L130" s="248"/>
      <c r="M130" s="249"/>
      <c r="N130" s="207"/>
      <c r="O130" s="207"/>
      <c r="P130" s="777"/>
      <c r="Q130" s="342"/>
    </row>
    <row r="131" spans="1:17" ht="18" customHeight="1">
      <c r="A131" s="237"/>
      <c r="B131" s="260" t="s">
        <v>110</v>
      </c>
      <c r="C131" s="245"/>
      <c r="D131" s="92"/>
      <c r="E131" s="92"/>
      <c r="F131" s="235"/>
      <c r="G131" s="248"/>
      <c r="H131" s="249"/>
      <c r="I131" s="207"/>
      <c r="J131" s="207"/>
      <c r="K131" s="777"/>
      <c r="L131" s="248"/>
      <c r="M131" s="249"/>
      <c r="N131" s="207"/>
      <c r="O131" s="207"/>
      <c r="P131" s="777"/>
      <c r="Q131" s="342"/>
    </row>
    <row r="132" spans="1:17" ht="18" customHeight="1">
      <c r="A132" s="237">
        <v>2</v>
      </c>
      <c r="B132" s="259" t="s">
        <v>111</v>
      </c>
      <c r="C132" s="245">
        <v>4865137</v>
      </c>
      <c r="D132" s="92" t="s">
        <v>12</v>
      </c>
      <c r="E132" s="75" t="s">
        <v>300</v>
      </c>
      <c r="F132" s="235">
        <v>-1000</v>
      </c>
      <c r="G132" s="248">
        <v>0</v>
      </c>
      <c r="H132" s="249">
        <v>0</v>
      </c>
      <c r="I132" s="207">
        <f>G132-H132</f>
        <v>0</v>
      </c>
      <c r="J132" s="207">
        <f>$F132*I132</f>
        <v>0</v>
      </c>
      <c r="K132" s="777">
        <f>J132/1000000</f>
        <v>0</v>
      </c>
      <c r="L132" s="248">
        <v>0</v>
      </c>
      <c r="M132" s="249">
        <v>0</v>
      </c>
      <c r="N132" s="207">
        <f>L132-M132</f>
        <v>0</v>
      </c>
      <c r="O132" s="207">
        <f>$F132*N132</f>
        <v>0</v>
      </c>
      <c r="P132" s="777">
        <f>O132/1000000</f>
        <v>0</v>
      </c>
      <c r="Q132" s="342"/>
    </row>
    <row r="133" spans="1:17" ht="18" customHeight="1">
      <c r="A133" s="237">
        <v>3</v>
      </c>
      <c r="B133" s="236" t="s">
        <v>112</v>
      </c>
      <c r="C133" s="245">
        <v>4864828</v>
      </c>
      <c r="D133" s="66" t="s">
        <v>12</v>
      </c>
      <c r="E133" s="75" t="s">
        <v>300</v>
      </c>
      <c r="F133" s="235">
        <v>-133.33000000000001</v>
      </c>
      <c r="G133" s="248">
        <v>992341</v>
      </c>
      <c r="H133" s="249">
        <v>992361</v>
      </c>
      <c r="I133" s="207">
        <f>G133-H133</f>
        <v>-20</v>
      </c>
      <c r="J133" s="207">
        <f>$F133*I133</f>
        <v>2666.6000000000004</v>
      </c>
      <c r="K133" s="777">
        <f>J133/1000000</f>
        <v>2.6666000000000003E-3</v>
      </c>
      <c r="L133" s="248">
        <v>994126</v>
      </c>
      <c r="M133" s="249">
        <v>994159</v>
      </c>
      <c r="N133" s="207">
        <f>L133-M133</f>
        <v>-33</v>
      </c>
      <c r="O133" s="207">
        <f>$F133*N133</f>
        <v>4399.8900000000003</v>
      </c>
      <c r="P133" s="777">
        <f>O133/1000000</f>
        <v>4.3998900000000001E-3</v>
      </c>
      <c r="Q133" s="342"/>
    </row>
    <row r="134" spans="1:17" ht="18" customHeight="1">
      <c r="A134" s="237">
        <v>4</v>
      </c>
      <c r="B134" s="259" t="s">
        <v>164</v>
      </c>
      <c r="C134" s="245">
        <v>4865164</v>
      </c>
      <c r="D134" s="92" t="s">
        <v>12</v>
      </c>
      <c r="E134" s="75" t="s">
        <v>300</v>
      </c>
      <c r="F134" s="235">
        <v>-666.66700000000003</v>
      </c>
      <c r="G134" s="248">
        <v>998923</v>
      </c>
      <c r="H134" s="249">
        <v>999144</v>
      </c>
      <c r="I134" s="207">
        <f>G134-H134</f>
        <v>-221</v>
      </c>
      <c r="J134" s="207">
        <f>$F134*I134</f>
        <v>147333.40700000001</v>
      </c>
      <c r="K134" s="777">
        <f>J134/1000000</f>
        <v>0.147333407</v>
      </c>
      <c r="L134" s="248">
        <v>998135</v>
      </c>
      <c r="M134" s="249">
        <v>998142</v>
      </c>
      <c r="N134" s="207">
        <f>L134-M134</f>
        <v>-7</v>
      </c>
      <c r="O134" s="207">
        <f>$F134*N134</f>
        <v>4666.6689999999999</v>
      </c>
      <c r="P134" s="777">
        <f>O134/1000000</f>
        <v>4.666669E-3</v>
      </c>
      <c r="Q134" s="342"/>
    </row>
    <row r="135" spans="1:17" ht="18" customHeight="1">
      <c r="A135" s="237">
        <v>5</v>
      </c>
      <c r="B135" s="259" t="s">
        <v>165</v>
      </c>
      <c r="C135" s="245">
        <v>4864845</v>
      </c>
      <c r="D135" s="92" t="s">
        <v>12</v>
      </c>
      <c r="E135" s="75" t="s">
        <v>300</v>
      </c>
      <c r="F135" s="235">
        <v>-1000</v>
      </c>
      <c r="G135" s="248">
        <v>143</v>
      </c>
      <c r="H135" s="249">
        <v>454</v>
      </c>
      <c r="I135" s="207">
        <f>G135-H135</f>
        <v>-311</v>
      </c>
      <c r="J135" s="207">
        <f>$F135*I135</f>
        <v>311000</v>
      </c>
      <c r="K135" s="777">
        <f>J135/1000000</f>
        <v>0.311</v>
      </c>
      <c r="L135" s="248">
        <v>1374</v>
      </c>
      <c r="M135" s="249">
        <v>1389</v>
      </c>
      <c r="N135" s="207">
        <f>L135-M135</f>
        <v>-15</v>
      </c>
      <c r="O135" s="207">
        <f>$F135*N135</f>
        <v>15000</v>
      </c>
      <c r="P135" s="777">
        <f>O135/1000000</f>
        <v>1.4999999999999999E-2</v>
      </c>
      <c r="Q135" s="342"/>
    </row>
    <row r="136" spans="1:17" ht="18" customHeight="1">
      <c r="A136" s="237">
        <v>6</v>
      </c>
      <c r="B136" s="436" t="s">
        <v>507</v>
      </c>
      <c r="C136" s="900" t="s">
        <v>508</v>
      </c>
      <c r="D136" s="92" t="s">
        <v>432</v>
      </c>
      <c r="E136" s="75" t="s">
        <v>300</v>
      </c>
      <c r="F136" s="196">
        <v>-2</v>
      </c>
      <c r="G136" s="248">
        <v>-156600</v>
      </c>
      <c r="H136" s="249">
        <v>-76300</v>
      </c>
      <c r="I136" s="207">
        <f>G136-H136</f>
        <v>-80300</v>
      </c>
      <c r="J136" s="207">
        <f>$F136*I136</f>
        <v>160600</v>
      </c>
      <c r="K136" s="777">
        <f>J136/1000000</f>
        <v>0.16059999999999999</v>
      </c>
      <c r="L136" s="248">
        <v>174000</v>
      </c>
      <c r="M136" s="249">
        <v>177200</v>
      </c>
      <c r="N136" s="207">
        <f>L136-M136</f>
        <v>-3200</v>
      </c>
      <c r="O136" s="207">
        <f>$F136*N136</f>
        <v>6400</v>
      </c>
      <c r="P136" s="777">
        <f>O136/1000000</f>
        <v>6.4000000000000003E-3</v>
      </c>
      <c r="Q136" s="342"/>
    </row>
    <row r="137" spans="1:17" ht="18" customHeight="1">
      <c r="A137" s="237"/>
      <c r="B137" s="261" t="s">
        <v>166</v>
      </c>
      <c r="C137" s="245"/>
      <c r="D137" s="66"/>
      <c r="E137" s="66"/>
      <c r="F137" s="235"/>
      <c r="G137" s="248"/>
      <c r="H137" s="249"/>
      <c r="I137" s="207"/>
      <c r="J137" s="207"/>
      <c r="K137" s="777"/>
      <c r="L137" s="248"/>
      <c r="M137" s="249"/>
      <c r="N137" s="207"/>
      <c r="O137" s="207"/>
      <c r="P137" s="777"/>
      <c r="Q137" s="342"/>
    </row>
    <row r="138" spans="1:17" ht="18" customHeight="1">
      <c r="A138" s="237"/>
      <c r="B138" s="261" t="s">
        <v>102</v>
      </c>
      <c r="C138" s="245"/>
      <c r="D138" s="66"/>
      <c r="E138" s="66"/>
      <c r="F138" s="235"/>
      <c r="G138" s="248"/>
      <c r="H138" s="249"/>
      <c r="I138" s="207"/>
      <c r="J138" s="207"/>
      <c r="K138" s="777"/>
      <c r="L138" s="248"/>
      <c r="M138" s="249"/>
      <c r="N138" s="207"/>
      <c r="O138" s="207"/>
      <c r="P138" s="777"/>
      <c r="Q138" s="342"/>
    </row>
    <row r="139" spans="1:17" s="363" customFormat="1" ht="18">
      <c r="A139" s="348">
        <v>7</v>
      </c>
      <c r="B139" s="349" t="s">
        <v>350</v>
      </c>
      <c r="C139" s="350">
        <v>4864955</v>
      </c>
      <c r="D139" s="126" t="s">
        <v>12</v>
      </c>
      <c r="E139" s="127" t="s">
        <v>300</v>
      </c>
      <c r="F139" s="351">
        <v>-1000</v>
      </c>
      <c r="G139" s="248">
        <v>985662</v>
      </c>
      <c r="H139" s="249">
        <v>986002</v>
      </c>
      <c r="I139" s="328">
        <f>G139-H139</f>
        <v>-340</v>
      </c>
      <c r="J139" s="328">
        <f>$F139*I139</f>
        <v>340000</v>
      </c>
      <c r="K139" s="778">
        <f>J139/1000000</f>
        <v>0.34</v>
      </c>
      <c r="L139" s="248">
        <v>2099</v>
      </c>
      <c r="M139" s="249">
        <v>2101</v>
      </c>
      <c r="N139" s="328">
        <f>L139-M139</f>
        <v>-2</v>
      </c>
      <c r="O139" s="328">
        <f>$F139*N139</f>
        <v>2000</v>
      </c>
      <c r="P139" s="778">
        <f>O139/1000000</f>
        <v>2E-3</v>
      </c>
      <c r="Q139" s="504"/>
    </row>
    <row r="140" spans="1:17" ht="18">
      <c r="A140" s="237">
        <v>8</v>
      </c>
      <c r="B140" s="259" t="s">
        <v>167</v>
      </c>
      <c r="C140" s="245">
        <v>4864820</v>
      </c>
      <c r="D140" s="92" t="s">
        <v>12</v>
      </c>
      <c r="E140" s="75" t="s">
        <v>300</v>
      </c>
      <c r="F140" s="235">
        <v>-160</v>
      </c>
      <c r="G140" s="248">
        <v>1762</v>
      </c>
      <c r="H140" s="249">
        <v>2295</v>
      </c>
      <c r="I140" s="207">
        <f>G140-H140</f>
        <v>-533</v>
      </c>
      <c r="J140" s="207">
        <f>$F140*I140</f>
        <v>85280</v>
      </c>
      <c r="K140" s="777">
        <f>J140/1000000</f>
        <v>8.5279999999999995E-2</v>
      </c>
      <c r="L140" s="248">
        <v>45143</v>
      </c>
      <c r="M140" s="249">
        <v>45153</v>
      </c>
      <c r="N140" s="207">
        <f>L140-M140</f>
        <v>-10</v>
      </c>
      <c r="O140" s="207">
        <f>$F140*N140</f>
        <v>1600</v>
      </c>
      <c r="P140" s="777">
        <f>O140/1000000</f>
        <v>1.6000000000000001E-3</v>
      </c>
      <c r="Q140" s="505"/>
    </row>
    <row r="141" spans="1:17" ht="18" customHeight="1">
      <c r="A141" s="237">
        <v>9</v>
      </c>
      <c r="B141" s="259" t="s">
        <v>168</v>
      </c>
      <c r="C141" s="245">
        <v>4864824</v>
      </c>
      <c r="D141" s="92" t="s">
        <v>12</v>
      </c>
      <c r="E141" s="75" t="s">
        <v>300</v>
      </c>
      <c r="F141" s="235">
        <v>-160</v>
      </c>
      <c r="G141" s="248">
        <v>0</v>
      </c>
      <c r="H141" s="249">
        <v>179</v>
      </c>
      <c r="I141" s="207">
        <f>G141-H141</f>
        <v>-179</v>
      </c>
      <c r="J141" s="207">
        <f>$F141*I141</f>
        <v>28640</v>
      </c>
      <c r="K141" s="777">
        <f>J141/1000000</f>
        <v>2.8639999999999999E-2</v>
      </c>
      <c r="L141" s="248">
        <v>17868</v>
      </c>
      <c r="M141" s="249">
        <v>17890</v>
      </c>
      <c r="N141" s="207">
        <f>L141-M141</f>
        <v>-22</v>
      </c>
      <c r="O141" s="207">
        <f>$F141*N141</f>
        <v>3520</v>
      </c>
      <c r="P141" s="777">
        <f>O141/1000000</f>
        <v>3.5200000000000001E-3</v>
      </c>
      <c r="Q141" s="342" t="s">
        <v>520</v>
      </c>
    </row>
    <row r="142" spans="1:17" ht="18" customHeight="1">
      <c r="A142" s="237"/>
      <c r="B142" s="259"/>
      <c r="C142" s="245"/>
      <c r="D142" s="92"/>
      <c r="E142" s="75"/>
      <c r="F142" s="235">
        <v>-160</v>
      </c>
      <c r="G142" s="248">
        <v>999967</v>
      </c>
      <c r="H142" s="249">
        <v>999999</v>
      </c>
      <c r="I142" s="207">
        <f>G142-H142</f>
        <v>-32</v>
      </c>
      <c r="J142" s="207">
        <f>$F142*I142</f>
        <v>5120</v>
      </c>
      <c r="K142" s="777">
        <f>J142/1000000</f>
        <v>5.1200000000000004E-3</v>
      </c>
      <c r="L142" s="248"/>
      <c r="M142" s="249"/>
      <c r="N142" s="207"/>
      <c r="O142" s="207"/>
      <c r="P142" s="777"/>
      <c r="Q142" s="342"/>
    </row>
    <row r="143" spans="1:17" ht="18" customHeight="1">
      <c r="A143" s="237">
        <v>10</v>
      </c>
      <c r="B143" s="259" t="s">
        <v>359</v>
      </c>
      <c r="C143" s="245">
        <v>4864961</v>
      </c>
      <c r="D143" s="92" t="s">
        <v>12</v>
      </c>
      <c r="E143" s="75" t="s">
        <v>300</v>
      </c>
      <c r="F143" s="235">
        <v>-1000</v>
      </c>
      <c r="G143" s="248">
        <v>962929</v>
      </c>
      <c r="H143" s="249">
        <v>963592</v>
      </c>
      <c r="I143" s="207">
        <f>G143-H143</f>
        <v>-663</v>
      </c>
      <c r="J143" s="207">
        <f>$F143*I143</f>
        <v>663000</v>
      </c>
      <c r="K143" s="777">
        <f>J143/1000000</f>
        <v>0.66300000000000003</v>
      </c>
      <c r="L143" s="248">
        <v>999383</v>
      </c>
      <c r="M143" s="249">
        <v>999390</v>
      </c>
      <c r="N143" s="207">
        <f>L143-M143</f>
        <v>-7</v>
      </c>
      <c r="O143" s="207">
        <f>$F143*N143</f>
        <v>7000</v>
      </c>
      <c r="P143" s="777">
        <f>O143/1000000</f>
        <v>7.0000000000000001E-3</v>
      </c>
      <c r="Q143" s="330"/>
    </row>
    <row r="144" spans="1:17" ht="18" customHeight="1">
      <c r="A144" s="237"/>
      <c r="B144" s="260" t="s">
        <v>102</v>
      </c>
      <c r="C144" s="245"/>
      <c r="D144" s="92"/>
      <c r="E144" s="92"/>
      <c r="F144" s="235"/>
      <c r="G144" s="248"/>
      <c r="H144" s="249"/>
      <c r="I144" s="207"/>
      <c r="J144" s="207"/>
      <c r="K144" s="777"/>
      <c r="L144" s="248"/>
      <c r="M144" s="249"/>
      <c r="N144" s="207"/>
      <c r="O144" s="207"/>
      <c r="P144" s="777"/>
      <c r="Q144" s="342"/>
    </row>
    <row r="145" spans="1:17" ht="18" customHeight="1">
      <c r="A145" s="237">
        <v>11</v>
      </c>
      <c r="B145" s="259" t="s">
        <v>169</v>
      </c>
      <c r="C145" s="245">
        <v>4902580</v>
      </c>
      <c r="D145" s="92" t="s">
        <v>12</v>
      </c>
      <c r="E145" s="75" t="s">
        <v>300</v>
      </c>
      <c r="F145" s="235">
        <v>-100</v>
      </c>
      <c r="G145" s="248">
        <v>1071</v>
      </c>
      <c r="H145" s="249">
        <v>1316</v>
      </c>
      <c r="I145" s="207">
        <f>G145-H145</f>
        <v>-245</v>
      </c>
      <c r="J145" s="207">
        <f>$F145*I145</f>
        <v>24500</v>
      </c>
      <c r="K145" s="777">
        <f>J145/1000000</f>
        <v>2.4500000000000001E-2</v>
      </c>
      <c r="L145" s="248">
        <v>5329</v>
      </c>
      <c r="M145" s="249">
        <v>5337</v>
      </c>
      <c r="N145" s="207">
        <f>L145-M145</f>
        <v>-8</v>
      </c>
      <c r="O145" s="207">
        <f>$F145*N145</f>
        <v>800</v>
      </c>
      <c r="P145" s="777">
        <f>O145/1000000</f>
        <v>8.0000000000000004E-4</v>
      </c>
      <c r="Q145" s="342"/>
    </row>
    <row r="146" spans="1:17" ht="18" customHeight="1">
      <c r="A146" s="237">
        <v>12</v>
      </c>
      <c r="B146" s="259" t="s">
        <v>170</v>
      </c>
      <c r="C146" s="245">
        <v>4902544</v>
      </c>
      <c r="D146" s="92" t="s">
        <v>12</v>
      </c>
      <c r="E146" s="75" t="s">
        <v>300</v>
      </c>
      <c r="F146" s="235">
        <v>-100</v>
      </c>
      <c r="G146" s="248">
        <v>6720</v>
      </c>
      <c r="H146" s="249">
        <v>6792</v>
      </c>
      <c r="I146" s="207">
        <f>G146-H146</f>
        <v>-72</v>
      </c>
      <c r="J146" s="207">
        <f>$F146*I146</f>
        <v>7200</v>
      </c>
      <c r="K146" s="777">
        <f>J146/1000000</f>
        <v>7.1999999999999998E-3</v>
      </c>
      <c r="L146" s="248">
        <v>8798</v>
      </c>
      <c r="M146" s="249">
        <v>8791</v>
      </c>
      <c r="N146" s="207">
        <f>L146-M146</f>
        <v>7</v>
      </c>
      <c r="O146" s="207">
        <f>$F146*N146</f>
        <v>-700</v>
      </c>
      <c r="P146" s="777">
        <f>O146/1000000</f>
        <v>-6.9999999999999999E-4</v>
      </c>
      <c r="Q146" s="342"/>
    </row>
    <row r="147" spans="1:17" ht="18">
      <c r="A147" s="348">
        <v>13</v>
      </c>
      <c r="B147" s="349" t="s">
        <v>494</v>
      </c>
      <c r="C147" s="350">
        <v>4864793</v>
      </c>
      <c r="D147" s="126" t="s">
        <v>12</v>
      </c>
      <c r="E147" s="127" t="s">
        <v>300</v>
      </c>
      <c r="F147" s="351">
        <v>-200</v>
      </c>
      <c r="G147" s="248">
        <v>0</v>
      </c>
      <c r="H147" s="249">
        <v>151</v>
      </c>
      <c r="I147" s="328">
        <f>G147-H147</f>
        <v>-151</v>
      </c>
      <c r="J147" s="328">
        <f>$F147*I147</f>
        <v>30200</v>
      </c>
      <c r="K147" s="778">
        <f>J147/1000000</f>
        <v>3.0200000000000001E-2</v>
      </c>
      <c r="L147" s="248">
        <v>999993</v>
      </c>
      <c r="M147" s="249">
        <v>999993</v>
      </c>
      <c r="N147" s="328">
        <f>L147-M147</f>
        <v>0</v>
      </c>
      <c r="O147" s="328">
        <f>$F147*N147</f>
        <v>0</v>
      </c>
      <c r="P147" s="778">
        <f>O147/1000000</f>
        <v>0</v>
      </c>
      <c r="Q147" s="345"/>
    </row>
    <row r="148" spans="1:17" ht="18">
      <c r="A148" s="348"/>
      <c r="B148" s="349"/>
      <c r="C148" s="350"/>
      <c r="D148" s="126"/>
      <c r="E148" s="127"/>
      <c r="F148" s="351">
        <v>-200</v>
      </c>
      <c r="G148" s="248">
        <v>999877</v>
      </c>
      <c r="H148" s="249">
        <v>999999</v>
      </c>
      <c r="I148" s="328">
        <f>G148-H148</f>
        <v>-122</v>
      </c>
      <c r="J148" s="328">
        <f>$F148*I148</f>
        <v>24400</v>
      </c>
      <c r="K148" s="778">
        <f>J148/1000000</f>
        <v>2.4400000000000002E-2</v>
      </c>
      <c r="L148" s="248"/>
      <c r="M148" s="249"/>
      <c r="N148" s="328"/>
      <c r="O148" s="328"/>
      <c r="P148" s="778"/>
      <c r="Q148" s="345"/>
    </row>
    <row r="149" spans="1:17" ht="18" customHeight="1">
      <c r="A149" s="237"/>
      <c r="B149" s="261" t="s">
        <v>166</v>
      </c>
      <c r="C149" s="245"/>
      <c r="D149" s="66"/>
      <c r="E149" s="66"/>
      <c r="F149" s="232"/>
      <c r="G149" s="248"/>
      <c r="H149" s="249"/>
      <c r="I149" s="207"/>
      <c r="J149" s="207"/>
      <c r="K149" s="777"/>
      <c r="L149" s="248"/>
      <c r="M149" s="249"/>
      <c r="N149" s="207"/>
      <c r="O149" s="207"/>
      <c r="P149" s="777"/>
      <c r="Q149" s="342"/>
    </row>
    <row r="150" spans="1:17" ht="18" customHeight="1">
      <c r="A150" s="237"/>
      <c r="B150" s="260" t="s">
        <v>171</v>
      </c>
      <c r="C150" s="245"/>
      <c r="D150" s="92"/>
      <c r="E150" s="92"/>
      <c r="F150" s="232"/>
      <c r="G150" s="248"/>
      <c r="H150" s="249"/>
      <c r="I150" s="207"/>
      <c r="J150" s="207"/>
      <c r="K150" s="777"/>
      <c r="L150" s="248"/>
      <c r="M150" s="249"/>
      <c r="N150" s="207"/>
      <c r="O150" s="207"/>
      <c r="P150" s="777"/>
      <c r="Q150" s="342"/>
    </row>
    <row r="151" spans="1:17" ht="18" customHeight="1">
      <c r="A151" s="237">
        <v>14</v>
      </c>
      <c r="B151" s="259" t="s">
        <v>349</v>
      </c>
      <c r="C151" s="245">
        <v>4902557</v>
      </c>
      <c r="D151" s="92" t="s">
        <v>12</v>
      </c>
      <c r="E151" s="75" t="s">
        <v>300</v>
      </c>
      <c r="F151" s="235">
        <v>1875</v>
      </c>
      <c r="G151" s="248">
        <v>999944</v>
      </c>
      <c r="H151" s="249">
        <v>999944</v>
      </c>
      <c r="I151" s="207">
        <f>G151-H151</f>
        <v>0</v>
      </c>
      <c r="J151" s="207">
        <f>$F151*I151</f>
        <v>0</v>
      </c>
      <c r="K151" s="777">
        <f>J151/1000000</f>
        <v>0</v>
      </c>
      <c r="L151" s="248">
        <v>999978</v>
      </c>
      <c r="M151" s="249">
        <v>999978</v>
      </c>
      <c r="N151" s="207">
        <f>L151-M151</f>
        <v>0</v>
      </c>
      <c r="O151" s="207">
        <f>$F151*N151</f>
        <v>0</v>
      </c>
      <c r="P151" s="777">
        <f>O151/1000000</f>
        <v>0</v>
      </c>
      <c r="Q151" s="540"/>
    </row>
    <row r="152" spans="1:17" ht="18" customHeight="1">
      <c r="A152" s="237">
        <v>15</v>
      </c>
      <c r="B152" s="259" t="s">
        <v>352</v>
      </c>
      <c r="C152" s="245">
        <v>4865114</v>
      </c>
      <c r="D152" s="92" t="s">
        <v>12</v>
      </c>
      <c r="E152" s="75" t="s">
        <v>300</v>
      </c>
      <c r="F152" s="235">
        <v>833.33</v>
      </c>
      <c r="G152" s="248">
        <v>999921</v>
      </c>
      <c r="H152" s="249">
        <v>999921</v>
      </c>
      <c r="I152" s="343">
        <f>G152-H152</f>
        <v>0</v>
      </c>
      <c r="J152" s="343">
        <f>$F152*I152</f>
        <v>0</v>
      </c>
      <c r="K152" s="779">
        <f>J152/1000000</f>
        <v>0</v>
      </c>
      <c r="L152" s="248">
        <v>999851</v>
      </c>
      <c r="M152" s="249">
        <v>999851</v>
      </c>
      <c r="N152" s="201">
        <f>L152-M152</f>
        <v>0</v>
      </c>
      <c r="O152" s="201">
        <f>$F152*N152</f>
        <v>0</v>
      </c>
      <c r="P152" s="789">
        <f>O152/1000000</f>
        <v>0</v>
      </c>
      <c r="Q152" s="347"/>
    </row>
    <row r="153" spans="1:17" ht="18" customHeight="1">
      <c r="A153" s="237">
        <v>16</v>
      </c>
      <c r="B153" s="259" t="s">
        <v>110</v>
      </c>
      <c r="C153" s="245">
        <v>4864822</v>
      </c>
      <c r="D153" s="92" t="s">
        <v>12</v>
      </c>
      <c r="E153" s="75" t="s">
        <v>300</v>
      </c>
      <c r="F153" s="235">
        <v>100</v>
      </c>
      <c r="G153" s="248">
        <v>999812</v>
      </c>
      <c r="H153" s="249">
        <v>999885</v>
      </c>
      <c r="I153" s="207">
        <f>G153-H153</f>
        <v>-73</v>
      </c>
      <c r="J153" s="207">
        <f>$F153*I153</f>
        <v>-7300</v>
      </c>
      <c r="K153" s="777">
        <f>J153/1000000</f>
        <v>-7.3000000000000001E-3</v>
      </c>
      <c r="L153" s="248">
        <v>999958</v>
      </c>
      <c r="M153" s="249">
        <v>999962</v>
      </c>
      <c r="N153" s="207">
        <f>L153-M153</f>
        <v>-4</v>
      </c>
      <c r="O153" s="207">
        <f>$F153*N153</f>
        <v>-400</v>
      </c>
      <c r="P153" s="777">
        <f>O153/1000000</f>
        <v>-4.0000000000000002E-4</v>
      </c>
      <c r="Q153" s="342"/>
    </row>
    <row r="154" spans="1:17" ht="18" customHeight="1">
      <c r="A154" s="237"/>
      <c r="B154" s="260" t="s">
        <v>172</v>
      </c>
      <c r="C154" s="245"/>
      <c r="D154" s="92"/>
      <c r="E154" s="92"/>
      <c r="F154" s="235"/>
      <c r="G154" s="248"/>
      <c r="H154" s="249"/>
      <c r="I154" s="207"/>
      <c r="J154" s="207"/>
      <c r="K154" s="777"/>
      <c r="L154" s="248"/>
      <c r="M154" s="249"/>
      <c r="N154" s="207"/>
      <c r="O154" s="207"/>
      <c r="P154" s="777"/>
      <c r="Q154" s="342"/>
    </row>
    <row r="155" spans="1:17" ht="18" customHeight="1">
      <c r="A155" s="237">
        <v>17</v>
      </c>
      <c r="B155" s="259" t="s">
        <v>431</v>
      </c>
      <c r="C155" s="245">
        <v>4865138</v>
      </c>
      <c r="D155" s="92" t="s">
        <v>12</v>
      </c>
      <c r="E155" s="75" t="s">
        <v>300</v>
      </c>
      <c r="F155" s="235">
        <v>-625</v>
      </c>
      <c r="G155" s="248">
        <v>668</v>
      </c>
      <c r="H155" s="249">
        <v>612</v>
      </c>
      <c r="I155" s="207">
        <f>G155-H155</f>
        <v>56</v>
      </c>
      <c r="J155" s="207">
        <f>$F155*I155</f>
        <v>-35000</v>
      </c>
      <c r="K155" s="777">
        <f>J155/1000000</f>
        <v>-3.5000000000000003E-2</v>
      </c>
      <c r="L155" s="248">
        <v>12354</v>
      </c>
      <c r="M155" s="249">
        <v>12334</v>
      </c>
      <c r="N155" s="207">
        <f>L155-M155</f>
        <v>20</v>
      </c>
      <c r="O155" s="207">
        <f>$F155*N155</f>
        <v>-12500</v>
      </c>
      <c r="P155" s="777">
        <f>O155/1000000</f>
        <v>-1.2500000000000001E-2</v>
      </c>
      <c r="Q155" s="342" t="s">
        <v>543</v>
      </c>
    </row>
    <row r="156" spans="1:17" ht="18" customHeight="1">
      <c r="A156" s="237"/>
      <c r="B156" s="261" t="s">
        <v>46</v>
      </c>
      <c r="C156" s="235"/>
      <c r="D156" s="66"/>
      <c r="E156" s="66"/>
      <c r="F156" s="235"/>
      <c r="G156" s="248"/>
      <c r="H156" s="249"/>
      <c r="I156" s="207"/>
      <c r="J156" s="207"/>
      <c r="K156" s="777"/>
      <c r="L156" s="248"/>
      <c r="M156" s="249"/>
      <c r="N156" s="207"/>
      <c r="O156" s="207"/>
      <c r="P156" s="777"/>
      <c r="Q156" s="342"/>
    </row>
    <row r="157" spans="1:17" ht="18" customHeight="1">
      <c r="A157" s="237"/>
      <c r="B157" s="261" t="s">
        <v>47</v>
      </c>
      <c r="C157" s="235"/>
      <c r="D157" s="66"/>
      <c r="E157" s="66"/>
      <c r="F157" s="235"/>
      <c r="G157" s="248"/>
      <c r="H157" s="249"/>
      <c r="I157" s="207"/>
      <c r="J157" s="207"/>
      <c r="K157" s="777"/>
      <c r="L157" s="248"/>
      <c r="M157" s="249"/>
      <c r="N157" s="207"/>
      <c r="O157" s="207"/>
      <c r="P157" s="777"/>
      <c r="Q157" s="342"/>
    </row>
    <row r="158" spans="1:17" ht="18" customHeight="1">
      <c r="A158" s="237"/>
      <c r="B158" s="261" t="s">
        <v>48</v>
      </c>
      <c r="C158" s="235"/>
      <c r="D158" s="66"/>
      <c r="E158" s="66"/>
      <c r="F158" s="235"/>
      <c r="G158" s="248"/>
      <c r="H158" s="249"/>
      <c r="I158" s="207"/>
      <c r="J158" s="207"/>
      <c r="K158" s="777"/>
      <c r="L158" s="248"/>
      <c r="M158" s="249"/>
      <c r="N158" s="207"/>
      <c r="O158" s="207"/>
      <c r="P158" s="777"/>
      <c r="Q158" s="342"/>
    </row>
    <row r="159" spans="1:17" ht="17.25" customHeight="1">
      <c r="A159" s="237">
        <v>18</v>
      </c>
      <c r="B159" s="259" t="s">
        <v>49</v>
      </c>
      <c r="C159" s="245">
        <v>4865065</v>
      </c>
      <c r="D159" s="92" t="s">
        <v>12</v>
      </c>
      <c r="E159" s="75" t="s">
        <v>300</v>
      </c>
      <c r="F159" s="245">
        <v>-266.66699999999997</v>
      </c>
      <c r="G159" s="248">
        <v>0</v>
      </c>
      <c r="H159" s="249">
        <v>0</v>
      </c>
      <c r="I159" s="207">
        <f>G159-H159</f>
        <v>0</v>
      </c>
      <c r="J159" s="207">
        <f>$F159*I159</f>
        <v>0</v>
      </c>
      <c r="K159" s="777">
        <f>J159/1000000</f>
        <v>0</v>
      </c>
      <c r="L159" s="248">
        <v>999995</v>
      </c>
      <c r="M159" s="249">
        <v>999995</v>
      </c>
      <c r="N159" s="207">
        <f>L159-M159</f>
        <v>0</v>
      </c>
      <c r="O159" s="207">
        <f>$F159*N159</f>
        <v>0</v>
      </c>
      <c r="P159" s="777">
        <f>O159/1000000</f>
        <v>0</v>
      </c>
      <c r="Q159" s="562"/>
    </row>
    <row r="160" spans="1:17" ht="18" customHeight="1">
      <c r="A160" s="237">
        <v>19</v>
      </c>
      <c r="B160" s="259" t="s">
        <v>50</v>
      </c>
      <c r="C160" s="245">
        <v>4902541</v>
      </c>
      <c r="D160" s="92" t="s">
        <v>12</v>
      </c>
      <c r="E160" s="75" t="s">
        <v>300</v>
      </c>
      <c r="F160" s="235">
        <v>-100</v>
      </c>
      <c r="G160" s="248">
        <v>999482</v>
      </c>
      <c r="H160" s="249">
        <v>999482</v>
      </c>
      <c r="I160" s="207">
        <f>G160-H160</f>
        <v>0</v>
      </c>
      <c r="J160" s="207">
        <f>$F160*I160</f>
        <v>0</v>
      </c>
      <c r="K160" s="777">
        <f>J160/1000000</f>
        <v>0</v>
      </c>
      <c r="L160" s="248">
        <v>999486</v>
      </c>
      <c r="M160" s="249">
        <v>999486</v>
      </c>
      <c r="N160" s="207">
        <f>L160-M160</f>
        <v>0</v>
      </c>
      <c r="O160" s="207">
        <f>$F160*N160</f>
        <v>0</v>
      </c>
      <c r="P160" s="777">
        <f>O160/1000000</f>
        <v>0</v>
      </c>
      <c r="Q160" s="342"/>
    </row>
    <row r="161" spans="1:17" ht="18" customHeight="1">
      <c r="A161" s="237">
        <v>20</v>
      </c>
      <c r="B161" s="259" t="s">
        <v>51</v>
      </c>
      <c r="C161" s="245">
        <v>4902539</v>
      </c>
      <c r="D161" s="92" t="s">
        <v>12</v>
      </c>
      <c r="E161" s="75" t="s">
        <v>300</v>
      </c>
      <c r="F161" s="235">
        <v>-100</v>
      </c>
      <c r="G161" s="248">
        <v>3118</v>
      </c>
      <c r="H161" s="249">
        <v>3122</v>
      </c>
      <c r="I161" s="207">
        <f>G161-H161</f>
        <v>-4</v>
      </c>
      <c r="J161" s="207">
        <f>$F161*I161</f>
        <v>400</v>
      </c>
      <c r="K161" s="777">
        <f>J161/1000000</f>
        <v>4.0000000000000002E-4</v>
      </c>
      <c r="L161" s="248">
        <v>36983</v>
      </c>
      <c r="M161" s="249">
        <v>37036</v>
      </c>
      <c r="N161" s="207">
        <f>L161-M161</f>
        <v>-53</v>
      </c>
      <c r="O161" s="207">
        <f>$F161*N161</f>
        <v>5300</v>
      </c>
      <c r="P161" s="777">
        <f>O161/1000000</f>
        <v>5.3E-3</v>
      </c>
      <c r="Q161" s="342"/>
    </row>
    <row r="162" spans="1:17" ht="18" customHeight="1">
      <c r="A162" s="237"/>
      <c r="B162" s="260" t="s">
        <v>52</v>
      </c>
      <c r="C162" s="245"/>
      <c r="D162" s="92"/>
      <c r="E162" s="92"/>
      <c r="F162" s="235"/>
      <c r="G162" s="248"/>
      <c r="H162" s="249"/>
      <c r="I162" s="207"/>
      <c r="J162" s="207"/>
      <c r="K162" s="777"/>
      <c r="L162" s="248"/>
      <c r="M162" s="249"/>
      <c r="N162" s="207"/>
      <c r="O162" s="207"/>
      <c r="P162" s="777"/>
      <c r="Q162" s="342"/>
    </row>
    <row r="163" spans="1:17" ht="18" customHeight="1">
      <c r="A163" s="237">
        <v>21</v>
      </c>
      <c r="B163" s="259" t="s">
        <v>53</v>
      </c>
      <c r="C163" s="245">
        <v>4902591</v>
      </c>
      <c r="D163" s="92" t="s">
        <v>12</v>
      </c>
      <c r="E163" s="75" t="s">
        <v>300</v>
      </c>
      <c r="F163" s="235">
        <v>-1333</v>
      </c>
      <c r="G163" s="248">
        <v>739</v>
      </c>
      <c r="H163" s="249">
        <v>744</v>
      </c>
      <c r="I163" s="207">
        <f t="shared" ref="I163:I168" si="18">G163-H163</f>
        <v>-5</v>
      </c>
      <c r="J163" s="207">
        <f t="shared" ref="J163:J168" si="19">$F163*I163</f>
        <v>6665</v>
      </c>
      <c r="K163" s="777">
        <f t="shared" ref="K163:K168" si="20">J163/1000000</f>
        <v>6.6649999999999999E-3</v>
      </c>
      <c r="L163" s="248">
        <v>639</v>
      </c>
      <c r="M163" s="249">
        <v>641</v>
      </c>
      <c r="N163" s="207">
        <f t="shared" ref="N163:N168" si="21">L163-M163</f>
        <v>-2</v>
      </c>
      <c r="O163" s="207">
        <f t="shared" ref="O163:O168" si="22">$F163*N163</f>
        <v>2666</v>
      </c>
      <c r="P163" s="777">
        <f t="shared" ref="P163:P168" si="23">O163/1000000</f>
        <v>2.666E-3</v>
      </c>
      <c r="Q163" s="342"/>
    </row>
    <row r="164" spans="1:17" ht="18" customHeight="1">
      <c r="A164" s="237">
        <v>22</v>
      </c>
      <c r="B164" s="259" t="s">
        <v>54</v>
      </c>
      <c r="C164" s="245">
        <v>4902528</v>
      </c>
      <c r="D164" s="92" t="s">
        <v>12</v>
      </c>
      <c r="E164" s="75" t="s">
        <v>300</v>
      </c>
      <c r="F164" s="235">
        <v>-100</v>
      </c>
      <c r="G164" s="248">
        <v>304</v>
      </c>
      <c r="H164" s="249">
        <v>304</v>
      </c>
      <c r="I164" s="207">
        <f>G164-H164</f>
        <v>0</v>
      </c>
      <c r="J164" s="207">
        <f>$F164*I164</f>
        <v>0</v>
      </c>
      <c r="K164" s="777">
        <f>J164/1000000</f>
        <v>0</v>
      </c>
      <c r="L164" s="248">
        <v>4917</v>
      </c>
      <c r="M164" s="249">
        <v>4917</v>
      </c>
      <c r="N164" s="207">
        <f>L164-M164</f>
        <v>0</v>
      </c>
      <c r="O164" s="207">
        <f>$F164*N164</f>
        <v>0</v>
      </c>
      <c r="P164" s="777">
        <f>O164/1000000</f>
        <v>0</v>
      </c>
      <c r="Q164" s="342"/>
    </row>
    <row r="165" spans="1:17" ht="18" customHeight="1">
      <c r="A165" s="237">
        <v>23</v>
      </c>
      <c r="B165" s="259" t="s">
        <v>55</v>
      </c>
      <c r="C165" s="245">
        <v>4902523</v>
      </c>
      <c r="D165" s="92" t="s">
        <v>12</v>
      </c>
      <c r="E165" s="75" t="s">
        <v>300</v>
      </c>
      <c r="F165" s="235">
        <v>-100</v>
      </c>
      <c r="G165" s="248">
        <v>999803</v>
      </c>
      <c r="H165" s="249">
        <v>999803</v>
      </c>
      <c r="I165" s="207">
        <f t="shared" si="18"/>
        <v>0</v>
      </c>
      <c r="J165" s="207">
        <f t="shared" si="19"/>
        <v>0</v>
      </c>
      <c r="K165" s="777">
        <f t="shared" si="20"/>
        <v>0</v>
      </c>
      <c r="L165" s="248">
        <v>999942</v>
      </c>
      <c r="M165" s="249">
        <v>999942</v>
      </c>
      <c r="N165" s="207">
        <f t="shared" si="21"/>
        <v>0</v>
      </c>
      <c r="O165" s="207">
        <f t="shared" si="22"/>
        <v>0</v>
      </c>
      <c r="P165" s="777">
        <f t="shared" si="23"/>
        <v>0</v>
      </c>
      <c r="Q165" s="342"/>
    </row>
    <row r="166" spans="1:17" ht="18" customHeight="1">
      <c r="A166" s="237">
        <v>24</v>
      </c>
      <c r="B166" s="259" t="s">
        <v>56</v>
      </c>
      <c r="C166" s="245">
        <v>4865093</v>
      </c>
      <c r="D166" s="92" t="s">
        <v>12</v>
      </c>
      <c r="E166" s="75" t="s">
        <v>300</v>
      </c>
      <c r="F166" s="235">
        <v>-100</v>
      </c>
      <c r="G166" s="248">
        <v>0</v>
      </c>
      <c r="H166" s="249">
        <v>0</v>
      </c>
      <c r="I166" s="207">
        <f>G166-H166</f>
        <v>0</v>
      </c>
      <c r="J166" s="207">
        <f>$F166*I166</f>
        <v>0</v>
      </c>
      <c r="K166" s="777">
        <f>J166/1000000</f>
        <v>0</v>
      </c>
      <c r="L166" s="248">
        <v>0</v>
      </c>
      <c r="M166" s="249">
        <v>0</v>
      </c>
      <c r="N166" s="207">
        <f>L166-M166</f>
        <v>0</v>
      </c>
      <c r="O166" s="207">
        <f>$F166*N166</f>
        <v>0</v>
      </c>
      <c r="P166" s="777">
        <f>O166/1000000</f>
        <v>0</v>
      </c>
      <c r="Q166" s="342"/>
    </row>
    <row r="167" spans="1:17" ht="18" customHeight="1">
      <c r="A167" s="237">
        <v>25</v>
      </c>
      <c r="B167" s="236" t="s">
        <v>57</v>
      </c>
      <c r="C167" s="235">
        <v>4902548</v>
      </c>
      <c r="D167" s="66" t="s">
        <v>12</v>
      </c>
      <c r="E167" s="75" t="s">
        <v>300</v>
      </c>
      <c r="F167" s="235">
        <v>-100</v>
      </c>
      <c r="G167" s="248">
        <v>0</v>
      </c>
      <c r="H167" s="249">
        <v>0</v>
      </c>
      <c r="I167" s="207">
        <f t="shared" si="18"/>
        <v>0</v>
      </c>
      <c r="J167" s="207">
        <f t="shared" si="19"/>
        <v>0</v>
      </c>
      <c r="K167" s="777">
        <f t="shared" si="20"/>
        <v>0</v>
      </c>
      <c r="L167" s="248">
        <v>0</v>
      </c>
      <c r="M167" s="249">
        <v>0</v>
      </c>
      <c r="N167" s="207">
        <f t="shared" si="21"/>
        <v>0</v>
      </c>
      <c r="O167" s="207">
        <f t="shared" si="22"/>
        <v>0</v>
      </c>
      <c r="P167" s="777">
        <f t="shared" si="23"/>
        <v>0</v>
      </c>
      <c r="Q167" s="342"/>
    </row>
    <row r="168" spans="1:17" ht="18" customHeight="1">
      <c r="A168" s="237">
        <v>26</v>
      </c>
      <c r="B168" s="236" t="s">
        <v>58</v>
      </c>
      <c r="C168" s="235">
        <v>4902564</v>
      </c>
      <c r="D168" s="66" t="s">
        <v>12</v>
      </c>
      <c r="E168" s="75" t="s">
        <v>300</v>
      </c>
      <c r="F168" s="235">
        <v>-100</v>
      </c>
      <c r="G168" s="248">
        <v>1793</v>
      </c>
      <c r="H168" s="249">
        <v>1773</v>
      </c>
      <c r="I168" s="207">
        <f t="shared" si="18"/>
        <v>20</v>
      </c>
      <c r="J168" s="207">
        <f t="shared" si="19"/>
        <v>-2000</v>
      </c>
      <c r="K168" s="777">
        <f t="shared" si="20"/>
        <v>-2E-3</v>
      </c>
      <c r="L168" s="248">
        <v>14855</v>
      </c>
      <c r="M168" s="249">
        <v>14525</v>
      </c>
      <c r="N168" s="207">
        <f t="shared" si="21"/>
        <v>330</v>
      </c>
      <c r="O168" s="207">
        <f t="shared" si="22"/>
        <v>-33000</v>
      </c>
      <c r="P168" s="777">
        <f t="shared" si="23"/>
        <v>-3.3000000000000002E-2</v>
      </c>
      <c r="Q168" s="342"/>
    </row>
    <row r="169" spans="1:17" ht="18" customHeight="1">
      <c r="A169" s="237"/>
      <c r="B169" s="261" t="s">
        <v>71</v>
      </c>
      <c r="C169" s="235"/>
      <c r="D169" s="66"/>
      <c r="E169" s="66"/>
      <c r="F169" s="235"/>
      <c r="G169" s="248"/>
      <c r="H169" s="249"/>
      <c r="I169" s="207"/>
      <c r="J169" s="207"/>
      <c r="K169" s="777"/>
      <c r="L169" s="248"/>
      <c r="M169" s="249"/>
      <c r="N169" s="207"/>
      <c r="O169" s="207"/>
      <c r="P169" s="777"/>
      <c r="Q169" s="342"/>
    </row>
    <row r="170" spans="1:17" ht="18" customHeight="1">
      <c r="A170" s="237">
        <v>27</v>
      </c>
      <c r="B170" s="236" t="s">
        <v>72</v>
      </c>
      <c r="C170" s="235">
        <v>4902529</v>
      </c>
      <c r="D170" s="66" t="s">
        <v>12</v>
      </c>
      <c r="E170" s="75" t="s">
        <v>300</v>
      </c>
      <c r="F170" s="235">
        <v>400</v>
      </c>
      <c r="G170" s="248">
        <v>999993</v>
      </c>
      <c r="H170" s="249">
        <v>999999</v>
      </c>
      <c r="I170" s="207">
        <f>G170-H170</f>
        <v>-6</v>
      </c>
      <c r="J170" s="207">
        <f>$F170*I170</f>
        <v>-2400</v>
      </c>
      <c r="K170" s="777">
        <f>J170/1000000</f>
        <v>-2.3999999999999998E-3</v>
      </c>
      <c r="L170" s="248">
        <v>999967</v>
      </c>
      <c r="M170" s="249">
        <v>999967</v>
      </c>
      <c r="N170" s="207">
        <f>L170-M170</f>
        <v>0</v>
      </c>
      <c r="O170" s="207">
        <f>$F170*N170</f>
        <v>0</v>
      </c>
      <c r="P170" s="777">
        <f>O170/1000000</f>
        <v>0</v>
      </c>
      <c r="Q170" s="342"/>
    </row>
    <row r="171" spans="1:17" ht="18" customHeight="1">
      <c r="A171" s="237">
        <v>28</v>
      </c>
      <c r="B171" s="236" t="s">
        <v>73</v>
      </c>
      <c r="C171" s="235">
        <v>4902525</v>
      </c>
      <c r="D171" s="66" t="s">
        <v>12</v>
      </c>
      <c r="E171" s="75" t="s">
        <v>300</v>
      </c>
      <c r="F171" s="235">
        <v>-400</v>
      </c>
      <c r="G171" s="248">
        <v>999896</v>
      </c>
      <c r="H171" s="249">
        <v>999896</v>
      </c>
      <c r="I171" s="207">
        <f>G171-H171</f>
        <v>0</v>
      </c>
      <c r="J171" s="207">
        <f>$F171*I171</f>
        <v>0</v>
      </c>
      <c r="K171" s="777">
        <f>J171/1000000</f>
        <v>0</v>
      </c>
      <c r="L171" s="248">
        <v>999460</v>
      </c>
      <c r="M171" s="249">
        <v>999460</v>
      </c>
      <c r="N171" s="207">
        <f>L171-M171</f>
        <v>0</v>
      </c>
      <c r="O171" s="207">
        <f>$F171*N171</f>
        <v>0</v>
      </c>
      <c r="P171" s="777">
        <f>O171/1000000</f>
        <v>0</v>
      </c>
      <c r="Q171" s="342"/>
    </row>
    <row r="172" spans="1:17" ht="18" customHeight="1">
      <c r="A172" s="237"/>
      <c r="B172" s="253" t="s">
        <v>403</v>
      </c>
      <c r="C172" s="235"/>
      <c r="D172" s="66"/>
      <c r="E172" s="75"/>
      <c r="F172" s="235"/>
      <c r="G172" s="248"/>
      <c r="H172" s="249"/>
      <c r="I172" s="207"/>
      <c r="J172" s="207"/>
      <c r="K172" s="777"/>
      <c r="L172" s="248"/>
      <c r="M172" s="249"/>
      <c r="N172" s="207"/>
      <c r="O172" s="207"/>
      <c r="P172" s="777"/>
      <c r="Q172" s="713"/>
    </row>
    <row r="173" spans="1:17" ht="18" customHeight="1">
      <c r="A173" s="237">
        <v>29</v>
      </c>
      <c r="B173" s="882" t="s">
        <v>402</v>
      </c>
      <c r="C173" s="235">
        <v>4864994</v>
      </c>
      <c r="D173" s="66" t="s">
        <v>12</v>
      </c>
      <c r="E173" s="75" t="s">
        <v>300</v>
      </c>
      <c r="F173" s="235">
        <v>-800</v>
      </c>
      <c r="G173" s="248">
        <v>3632</v>
      </c>
      <c r="H173" s="249">
        <v>2952</v>
      </c>
      <c r="I173" s="207">
        <f>G173-H173</f>
        <v>680</v>
      </c>
      <c r="J173" s="207">
        <f>$F173*I173</f>
        <v>-544000</v>
      </c>
      <c r="K173" s="777">
        <f>J173/1000000</f>
        <v>-0.54400000000000004</v>
      </c>
      <c r="L173" s="248">
        <v>4332</v>
      </c>
      <c r="M173" s="249">
        <v>4312</v>
      </c>
      <c r="N173" s="207">
        <f>L173-M173</f>
        <v>20</v>
      </c>
      <c r="O173" s="207">
        <f>$F173*N173</f>
        <v>-16000</v>
      </c>
      <c r="P173" s="777">
        <f>O173/1000000</f>
        <v>-1.6E-2</v>
      </c>
      <c r="Q173" s="714"/>
    </row>
    <row r="174" spans="1:17" s="356" customFormat="1" ht="18">
      <c r="A174" s="709"/>
      <c r="B174" s="253" t="s">
        <v>404</v>
      </c>
      <c r="C174" s="227"/>
      <c r="D174" s="92"/>
      <c r="E174" s="75"/>
      <c r="F174" s="245"/>
      <c r="G174" s="248"/>
      <c r="H174" s="249"/>
      <c r="I174" s="235"/>
      <c r="J174" s="235"/>
      <c r="K174" s="760"/>
      <c r="L174" s="248"/>
      <c r="M174" s="249"/>
      <c r="N174" s="235"/>
      <c r="O174" s="235"/>
      <c r="P174" s="760"/>
      <c r="Q174" s="333"/>
    </row>
    <row r="175" spans="1:17" s="356" customFormat="1" ht="18">
      <c r="A175" s="709">
        <v>30</v>
      </c>
      <c r="B175" s="508" t="s">
        <v>409</v>
      </c>
      <c r="C175" s="227">
        <v>4864960</v>
      </c>
      <c r="D175" s="92" t="s">
        <v>12</v>
      </c>
      <c r="E175" s="75" t="s">
        <v>300</v>
      </c>
      <c r="F175" s="245">
        <v>-1000</v>
      </c>
      <c r="G175" s="248">
        <v>972792</v>
      </c>
      <c r="H175" s="249">
        <v>973180</v>
      </c>
      <c r="I175" s="249">
        <f>G175-H175</f>
        <v>-388</v>
      </c>
      <c r="J175" s="249">
        <f>$F175*I175</f>
        <v>388000</v>
      </c>
      <c r="K175" s="758">
        <f>J175/1000000</f>
        <v>0.38800000000000001</v>
      </c>
      <c r="L175" s="248">
        <v>1937</v>
      </c>
      <c r="M175" s="249">
        <v>2123</v>
      </c>
      <c r="N175" s="249">
        <f>L175-M175</f>
        <v>-186</v>
      </c>
      <c r="O175" s="249">
        <f>$F175*N175</f>
        <v>186000</v>
      </c>
      <c r="P175" s="753">
        <f>O175/1000000</f>
        <v>0.186</v>
      </c>
      <c r="Q175" s="333"/>
    </row>
    <row r="176" spans="1:17" ht="18">
      <c r="A176" s="709">
        <v>31</v>
      </c>
      <c r="B176" s="508" t="s">
        <v>410</v>
      </c>
      <c r="C176" s="227">
        <v>5129960</v>
      </c>
      <c r="D176" s="92" t="s">
        <v>12</v>
      </c>
      <c r="E176" s="75" t="s">
        <v>300</v>
      </c>
      <c r="F176" s="708">
        <v>-281.25</v>
      </c>
      <c r="G176" s="248">
        <v>631</v>
      </c>
      <c r="H176" s="249">
        <v>667</v>
      </c>
      <c r="I176" s="249">
        <f>G176-H176</f>
        <v>-36</v>
      </c>
      <c r="J176" s="249">
        <f>$F176*I176</f>
        <v>10125</v>
      </c>
      <c r="K176" s="753">
        <f>J176/1000000</f>
        <v>1.0125E-2</v>
      </c>
      <c r="L176" s="248">
        <v>978</v>
      </c>
      <c r="M176" s="249">
        <v>978</v>
      </c>
      <c r="N176" s="249">
        <f>L176-M176</f>
        <v>0</v>
      </c>
      <c r="O176" s="249">
        <f>$F176*N176</f>
        <v>0</v>
      </c>
      <c r="P176" s="753">
        <f>O176/1000000</f>
        <v>0</v>
      </c>
      <c r="Q176" s="333"/>
    </row>
    <row r="177" spans="1:17" ht="18">
      <c r="A177" s="709"/>
      <c r="B177" s="261" t="s">
        <v>489</v>
      </c>
      <c r="C177" s="227"/>
      <c r="D177" s="92"/>
      <c r="E177" s="75"/>
      <c r="F177" s="357"/>
      <c r="G177" s="248"/>
      <c r="H177" s="249"/>
      <c r="I177" s="249"/>
      <c r="J177" s="249"/>
      <c r="K177" s="758"/>
      <c r="L177" s="248"/>
      <c r="M177" s="249"/>
      <c r="N177" s="249"/>
      <c r="O177" s="249"/>
      <c r="P177" s="758"/>
      <c r="Q177" s="333"/>
    </row>
    <row r="178" spans="1:17" ht="15">
      <c r="A178" s="709">
        <v>32</v>
      </c>
      <c r="B178" s="901" t="s">
        <v>490</v>
      </c>
      <c r="C178" s="687" t="s">
        <v>491</v>
      </c>
      <c r="D178" s="902" t="s">
        <v>432</v>
      </c>
      <c r="E178" s="738" t="s">
        <v>300</v>
      </c>
      <c r="F178" s="903">
        <v>-600</v>
      </c>
      <c r="G178" s="248">
        <v>1.98</v>
      </c>
      <c r="H178" s="249">
        <v>1.98</v>
      </c>
      <c r="I178" s="249">
        <f>G178-H178</f>
        <v>0</v>
      </c>
      <c r="J178" s="249">
        <f>$F178*I178</f>
        <v>0</v>
      </c>
      <c r="K178" s="753">
        <f>J178/1000000</f>
        <v>0</v>
      </c>
      <c r="L178" s="248">
        <v>102.2</v>
      </c>
      <c r="M178" s="249">
        <v>107.56</v>
      </c>
      <c r="N178" s="249">
        <f>L178-M178</f>
        <v>-5.3599999999999994</v>
      </c>
      <c r="O178" s="249">
        <f>$F178*N178</f>
        <v>3215.9999999999995</v>
      </c>
      <c r="P178" s="753">
        <f>O178/1000000</f>
        <v>3.2159999999999997E-3</v>
      </c>
      <c r="Q178" s="333"/>
    </row>
    <row r="179" spans="1:17" ht="16.5">
      <c r="A179" s="237">
        <v>33</v>
      </c>
      <c r="B179" s="901" t="s">
        <v>492</v>
      </c>
      <c r="C179" s="687" t="s">
        <v>488</v>
      </c>
      <c r="D179" s="902" t="s">
        <v>432</v>
      </c>
      <c r="E179" s="738" t="s">
        <v>300</v>
      </c>
      <c r="F179" s="903">
        <v>-3000</v>
      </c>
      <c r="G179" s="248">
        <v>1.46</v>
      </c>
      <c r="H179" s="249">
        <v>1.46</v>
      </c>
      <c r="I179" s="249">
        <f>G179-H179</f>
        <v>0</v>
      </c>
      <c r="J179" s="249">
        <f>$F179*I179</f>
        <v>0</v>
      </c>
      <c r="K179" s="753">
        <f>J179/1000000</f>
        <v>0</v>
      </c>
      <c r="L179" s="248">
        <v>78.180000000000007</v>
      </c>
      <c r="M179" s="249">
        <v>74.400000000000006</v>
      </c>
      <c r="N179" s="249">
        <f>L179-M179</f>
        <v>3.7800000000000011</v>
      </c>
      <c r="O179" s="249">
        <f>$F179*N179</f>
        <v>-11340.000000000004</v>
      </c>
      <c r="P179" s="753">
        <f>O179/1000000</f>
        <v>-1.1340000000000003E-2</v>
      </c>
      <c r="Q179" s="333"/>
    </row>
    <row r="180" spans="1:17" ht="16.5">
      <c r="A180" s="235">
        <v>34</v>
      </c>
      <c r="B180" s="901" t="s">
        <v>525</v>
      </c>
      <c r="C180" s="687" t="s">
        <v>524</v>
      </c>
      <c r="D180" s="902" t="s">
        <v>432</v>
      </c>
      <c r="E180" s="738" t="s">
        <v>300</v>
      </c>
      <c r="F180" s="903">
        <v>-3000</v>
      </c>
      <c r="G180" s="248">
        <v>0.05</v>
      </c>
      <c r="H180" s="249">
        <v>0.02</v>
      </c>
      <c r="I180" s="249">
        <f>G180-H180</f>
        <v>3.0000000000000002E-2</v>
      </c>
      <c r="J180" s="249">
        <f>$F180*I180</f>
        <v>-90</v>
      </c>
      <c r="K180" s="753">
        <f>J180/1000000</f>
        <v>-9.0000000000000006E-5</v>
      </c>
      <c r="L180" s="248">
        <v>0.81</v>
      </c>
      <c r="M180" s="249">
        <v>0.42</v>
      </c>
      <c r="N180" s="249">
        <f>L180-M180</f>
        <v>0.39000000000000007</v>
      </c>
      <c r="O180" s="249">
        <f>$F180*N180</f>
        <v>-1170.0000000000002</v>
      </c>
      <c r="P180" s="753">
        <f>O180/1000000</f>
        <v>-1.1700000000000002E-3</v>
      </c>
      <c r="Q180" s="333"/>
    </row>
    <row r="181" spans="1:17" ht="16.5">
      <c r="A181" s="235"/>
      <c r="B181" s="261" t="s">
        <v>518</v>
      </c>
      <c r="C181" s="687"/>
      <c r="D181" s="902"/>
      <c r="E181" s="738"/>
      <c r="F181" s="687"/>
      <c r="G181" s="248"/>
      <c r="H181" s="249"/>
      <c r="I181" s="249"/>
      <c r="J181" s="249"/>
      <c r="K181" s="758"/>
      <c r="L181" s="248"/>
      <c r="M181" s="249"/>
      <c r="N181" s="249"/>
      <c r="O181" s="249"/>
      <c r="P181" s="758"/>
      <c r="Q181" s="333"/>
    </row>
    <row r="182" spans="1:17" ht="18" customHeight="1" thickBot="1">
      <c r="A182" s="715">
        <v>35</v>
      </c>
      <c r="B182" s="950" t="s">
        <v>162</v>
      </c>
      <c r="C182" s="687">
        <v>4902572</v>
      </c>
      <c r="D182" s="92" t="s">
        <v>12</v>
      </c>
      <c r="E182" s="738" t="s">
        <v>300</v>
      </c>
      <c r="F182" s="687">
        <v>100</v>
      </c>
      <c r="G182" s="248">
        <v>80</v>
      </c>
      <c r="H182" s="249">
        <v>80</v>
      </c>
      <c r="I182" s="249">
        <f>G182-H182</f>
        <v>0</v>
      </c>
      <c r="J182" s="249">
        <f>$F182*I182</f>
        <v>0</v>
      </c>
      <c r="K182" s="753">
        <f>J182/1000000</f>
        <v>0</v>
      </c>
      <c r="L182" s="248">
        <v>999597</v>
      </c>
      <c r="M182" s="249">
        <v>999441</v>
      </c>
      <c r="N182" s="249">
        <f>L182-M182</f>
        <v>156</v>
      </c>
      <c r="O182" s="249">
        <f>$F182*N182</f>
        <v>15600</v>
      </c>
      <c r="P182" s="753">
        <f>O182/1000000</f>
        <v>1.5599999999999999E-2</v>
      </c>
      <c r="Q182" s="716"/>
    </row>
    <row r="183" spans="1:17" s="401" customFormat="1" ht="15" customHeight="1">
      <c r="A183" s="356"/>
      <c r="K183" s="659"/>
      <c r="P183" s="659"/>
    </row>
    <row r="185" spans="1:17" ht="20.25">
      <c r="A185" s="231" t="s">
        <v>270</v>
      </c>
      <c r="K185" s="497">
        <f>SUM(K129:K183)</f>
        <v>1.723840007</v>
      </c>
      <c r="P185" s="497">
        <f>SUM(P129:P183)</f>
        <v>0.18305855900000001</v>
      </c>
    </row>
    <row r="186" spans="1:17">
      <c r="A186" s="43"/>
      <c r="K186" s="761"/>
      <c r="P186" s="761"/>
    </row>
    <row r="187" spans="1:17">
      <c r="A187" s="43"/>
      <c r="K187" s="761"/>
      <c r="P187" s="761"/>
    </row>
    <row r="188" spans="1:17" ht="18">
      <c r="A188" s="43"/>
      <c r="K188" s="761"/>
      <c r="P188" s="761"/>
      <c r="Q188" s="434" t="str">
        <f>NDPL!$Q$1</f>
        <v>DECEMBER-2024</v>
      </c>
    </row>
    <row r="189" spans="1:17">
      <c r="A189" s="43"/>
      <c r="K189" s="761"/>
      <c r="P189" s="761"/>
    </row>
    <row r="190" spans="1:17">
      <c r="A190" s="43"/>
      <c r="K190" s="761"/>
      <c r="P190" s="761"/>
    </row>
    <row r="191" spans="1:17">
      <c r="A191" s="43"/>
      <c r="K191" s="761"/>
      <c r="P191" s="761"/>
    </row>
    <row r="192" spans="1:17" ht="13.5" thickBot="1">
      <c r="A192" s="2"/>
      <c r="B192" s="4"/>
      <c r="C192" s="4"/>
      <c r="D192" s="39"/>
      <c r="E192" s="39"/>
      <c r="F192" s="15"/>
      <c r="G192" s="15"/>
      <c r="H192" s="15"/>
      <c r="I192" s="15"/>
      <c r="J192" s="15"/>
      <c r="K192" s="40"/>
    </row>
    <row r="193" spans="1:17" ht="27.75">
      <c r="A193" s="301" t="s">
        <v>175</v>
      </c>
      <c r="B193" s="110"/>
      <c r="C193" s="106"/>
      <c r="D193" s="106"/>
      <c r="E193" s="106"/>
      <c r="F193" s="148"/>
      <c r="G193" s="148"/>
      <c r="H193" s="148"/>
      <c r="I193" s="148"/>
      <c r="J193" s="148"/>
      <c r="K193" s="149"/>
      <c r="L193" s="401"/>
      <c r="M193" s="401"/>
      <c r="N193" s="401"/>
      <c r="O193" s="401"/>
      <c r="P193" s="659"/>
      <c r="Q193" s="402"/>
    </row>
    <row r="194" spans="1:17" ht="24.75" customHeight="1">
      <c r="A194" s="300" t="s">
        <v>272</v>
      </c>
      <c r="B194" s="41"/>
      <c r="C194" s="41"/>
      <c r="D194" s="41"/>
      <c r="E194" s="41"/>
      <c r="F194" s="41"/>
      <c r="G194" s="41"/>
      <c r="H194" s="41"/>
      <c r="I194" s="41"/>
      <c r="J194" s="41"/>
      <c r="K194" s="299">
        <f>K123</f>
        <v>-72.045120889999978</v>
      </c>
      <c r="L194" s="217"/>
      <c r="M194" s="217"/>
      <c r="N194" s="217"/>
      <c r="O194" s="217"/>
      <c r="P194" s="299">
        <f>P123</f>
        <v>-2.5067415869999992</v>
      </c>
      <c r="Q194" s="403"/>
    </row>
    <row r="195" spans="1:17" ht="24.75" customHeight="1">
      <c r="A195" s="300" t="s">
        <v>271</v>
      </c>
      <c r="B195" s="41"/>
      <c r="C195" s="41"/>
      <c r="D195" s="41"/>
      <c r="E195" s="41"/>
      <c r="F195" s="41"/>
      <c r="G195" s="41"/>
      <c r="H195" s="41"/>
      <c r="I195" s="41"/>
      <c r="J195" s="41"/>
      <c r="K195" s="299">
        <f>K185</f>
        <v>1.723840007</v>
      </c>
      <c r="L195" s="217"/>
      <c r="M195" s="217"/>
      <c r="N195" s="217"/>
      <c r="O195" s="217"/>
      <c r="P195" s="299">
        <f>P185</f>
        <v>0.18305855900000001</v>
      </c>
      <c r="Q195" s="403"/>
    </row>
    <row r="196" spans="1:17" ht="24.75" customHeight="1">
      <c r="A196" s="300" t="s">
        <v>273</v>
      </c>
      <c r="B196" s="41"/>
      <c r="C196" s="41"/>
      <c r="D196" s="41"/>
      <c r="E196" s="41"/>
      <c r="F196" s="41"/>
      <c r="G196" s="41"/>
      <c r="H196" s="41"/>
      <c r="I196" s="41"/>
      <c r="J196" s="41"/>
      <c r="K196" s="299">
        <f>'ROHTAK ROAD'!K42</f>
        <v>-0.80424574699999996</v>
      </c>
      <c r="L196" s="217"/>
      <c r="M196" s="217"/>
      <c r="N196" s="217"/>
      <c r="O196" s="217"/>
      <c r="P196" s="299">
        <f>'ROHTAK ROAD'!P42</f>
        <v>-6.2741662000000004E-2</v>
      </c>
      <c r="Q196" s="403"/>
    </row>
    <row r="197" spans="1:17" ht="24.75" customHeight="1">
      <c r="A197" s="300" t="s">
        <v>274</v>
      </c>
      <c r="B197" s="41"/>
      <c r="C197" s="41"/>
      <c r="D197" s="41"/>
      <c r="E197" s="41"/>
      <c r="F197" s="41"/>
      <c r="G197" s="41"/>
      <c r="H197" s="41"/>
      <c r="I197" s="41"/>
      <c r="J197" s="41"/>
      <c r="K197" s="299">
        <f>-MES!K36</f>
        <v>-1.14E-2</v>
      </c>
      <c r="L197" s="217"/>
      <c r="M197" s="217"/>
      <c r="N197" s="217"/>
      <c r="O197" s="217"/>
      <c r="P197" s="299">
        <f>-MES!P36</f>
        <v>-4.1000000000000002E-2</v>
      </c>
      <c r="Q197" s="403"/>
    </row>
    <row r="198" spans="1:17" ht="29.25" customHeight="1" thickBot="1">
      <c r="A198" s="302" t="s">
        <v>176</v>
      </c>
      <c r="B198" s="150"/>
      <c r="C198" s="151"/>
      <c r="D198" s="151"/>
      <c r="E198" s="151"/>
      <c r="F198" s="151"/>
      <c r="G198" s="151"/>
      <c r="H198" s="151"/>
      <c r="I198" s="151"/>
      <c r="J198" s="151"/>
      <c r="K198" s="303">
        <f>SUM(K194:K197)</f>
        <v>-71.136926629999962</v>
      </c>
      <c r="L198" s="439"/>
      <c r="M198" s="439"/>
      <c r="N198" s="439"/>
      <c r="O198" s="439"/>
      <c r="P198" s="303">
        <f>SUM(P194:P197)</f>
        <v>-2.4274246899999992</v>
      </c>
      <c r="Q198" s="405"/>
    </row>
    <row r="203" spans="1:17" ht="13.5" thickBot="1"/>
    <row r="204" spans="1:17">
      <c r="A204" s="406"/>
      <c r="B204" s="407"/>
      <c r="C204" s="407"/>
      <c r="D204" s="407"/>
      <c r="E204" s="407"/>
      <c r="F204" s="407"/>
      <c r="G204" s="407"/>
      <c r="H204" s="401"/>
      <c r="I204" s="401"/>
      <c r="J204" s="401"/>
      <c r="K204" s="659"/>
      <c r="L204" s="401"/>
      <c r="M204" s="401"/>
      <c r="N204" s="401"/>
      <c r="O204" s="401"/>
      <c r="P204" s="659"/>
      <c r="Q204" s="402"/>
    </row>
    <row r="205" spans="1:17" ht="26.25">
      <c r="A205" s="440" t="s">
        <v>282</v>
      </c>
      <c r="B205" s="409"/>
      <c r="C205" s="409"/>
      <c r="D205" s="409"/>
      <c r="E205" s="409"/>
      <c r="F205" s="409"/>
      <c r="G205" s="409"/>
      <c r="H205" s="356"/>
      <c r="I205" s="356"/>
      <c r="J205" s="356"/>
      <c r="K205" s="762"/>
      <c r="L205" s="356"/>
      <c r="M205" s="356"/>
      <c r="N205" s="356"/>
      <c r="O205" s="356"/>
      <c r="P205" s="762"/>
      <c r="Q205" s="403"/>
    </row>
    <row r="206" spans="1:17">
      <c r="A206" s="410"/>
      <c r="B206" s="409"/>
      <c r="C206" s="409"/>
      <c r="D206" s="409"/>
      <c r="E206" s="409"/>
      <c r="F206" s="409"/>
      <c r="G206" s="409"/>
      <c r="H206" s="356"/>
      <c r="I206" s="356"/>
      <c r="J206" s="356"/>
      <c r="K206" s="762"/>
      <c r="L206" s="356"/>
      <c r="M206" s="356"/>
      <c r="N206" s="356"/>
      <c r="O206" s="356"/>
      <c r="P206" s="762"/>
      <c r="Q206" s="403"/>
    </row>
    <row r="207" spans="1:17" ht="15.75">
      <c r="A207" s="411"/>
      <c r="B207" s="412"/>
      <c r="C207" s="412"/>
      <c r="D207" s="412"/>
      <c r="E207" s="412"/>
      <c r="F207" s="412"/>
      <c r="G207" s="412"/>
      <c r="H207" s="356"/>
      <c r="I207" s="356"/>
      <c r="J207" s="356"/>
      <c r="K207" s="781" t="s">
        <v>294</v>
      </c>
      <c r="L207" s="356"/>
      <c r="M207" s="356"/>
      <c r="N207" s="356"/>
      <c r="O207" s="356"/>
      <c r="P207" s="781" t="s">
        <v>295</v>
      </c>
      <c r="Q207" s="403"/>
    </row>
    <row r="208" spans="1:17">
      <c r="A208" s="413"/>
      <c r="B208" s="75"/>
      <c r="C208" s="75"/>
      <c r="D208" s="75"/>
      <c r="E208" s="75"/>
      <c r="F208" s="75"/>
      <c r="G208" s="75"/>
      <c r="H208" s="356"/>
      <c r="I208" s="356"/>
      <c r="J208" s="356"/>
      <c r="K208" s="762"/>
      <c r="L208" s="356"/>
      <c r="M208" s="356"/>
      <c r="N208" s="356"/>
      <c r="O208" s="356"/>
      <c r="P208" s="762"/>
      <c r="Q208" s="403"/>
    </row>
    <row r="209" spans="1:17">
      <c r="A209" s="413"/>
      <c r="B209" s="75"/>
      <c r="C209" s="75"/>
      <c r="D209" s="75"/>
      <c r="E209" s="75"/>
      <c r="F209" s="75"/>
      <c r="G209" s="75"/>
      <c r="H209" s="356"/>
      <c r="I209" s="356"/>
      <c r="J209" s="356"/>
      <c r="K209" s="762"/>
      <c r="L209" s="356"/>
      <c r="M209" s="356"/>
      <c r="N209" s="356"/>
      <c r="O209" s="356"/>
      <c r="P209" s="762"/>
      <c r="Q209" s="403"/>
    </row>
    <row r="210" spans="1:17" ht="23.25">
      <c r="A210" s="441" t="s">
        <v>285</v>
      </c>
      <c r="B210" s="415"/>
      <c r="C210" s="415"/>
      <c r="D210" s="416"/>
      <c r="E210" s="416"/>
      <c r="F210" s="417"/>
      <c r="G210" s="416"/>
      <c r="H210" s="356"/>
      <c r="I210" s="356"/>
      <c r="J210" s="356"/>
      <c r="K210" s="442">
        <f>K198</f>
        <v>-71.136926629999962</v>
      </c>
      <c r="L210" s="443" t="s">
        <v>283</v>
      </c>
      <c r="M210" s="444"/>
      <c r="N210" s="444"/>
      <c r="O210" s="444"/>
      <c r="P210" s="442">
        <f>P198</f>
        <v>-2.4274246899999992</v>
      </c>
      <c r="Q210" s="445" t="s">
        <v>283</v>
      </c>
    </row>
    <row r="211" spans="1:17" ht="23.25">
      <c r="A211" s="420"/>
      <c r="B211" s="421"/>
      <c r="C211" s="421"/>
      <c r="D211" s="409"/>
      <c r="E211" s="409"/>
      <c r="F211" s="422"/>
      <c r="G211" s="409"/>
      <c r="H211" s="356"/>
      <c r="I211" s="356"/>
      <c r="J211" s="356"/>
      <c r="K211" s="442"/>
      <c r="L211" s="446"/>
      <c r="M211" s="444"/>
      <c r="N211" s="444"/>
      <c r="O211" s="444"/>
      <c r="P211" s="442"/>
      <c r="Q211" s="447"/>
    </row>
    <row r="212" spans="1:17" ht="23.25">
      <c r="A212" s="448" t="s">
        <v>284</v>
      </c>
      <c r="B212" s="34"/>
      <c r="C212" s="34"/>
      <c r="D212" s="409"/>
      <c r="E212" s="409"/>
      <c r="F212" s="425"/>
      <c r="G212" s="416"/>
      <c r="H212" s="356"/>
      <c r="I212" s="356"/>
      <c r="J212" s="356"/>
      <c r="K212" s="442">
        <f>'STEPPED UP GENCO'!K72</f>
        <v>5.9804981406</v>
      </c>
      <c r="L212" s="443" t="s">
        <v>283</v>
      </c>
      <c r="M212" s="444"/>
      <c r="N212" s="444"/>
      <c r="O212" s="444"/>
      <c r="P212" s="442">
        <f>'STEPPED UP GENCO'!P72</f>
        <v>5.2516030000000366E-2</v>
      </c>
      <c r="Q212" s="445" t="s">
        <v>283</v>
      </c>
    </row>
    <row r="213" spans="1:17" ht="15">
      <c r="A213" s="426"/>
      <c r="B213" s="356"/>
      <c r="C213" s="356"/>
      <c r="D213" s="356"/>
      <c r="E213" s="356"/>
      <c r="F213" s="356"/>
      <c r="G213" s="356"/>
      <c r="H213" s="356"/>
      <c r="I213" s="356"/>
      <c r="J213" s="356"/>
      <c r="K213" s="762"/>
      <c r="L213" s="202"/>
      <c r="M213" s="356"/>
      <c r="N213" s="356"/>
      <c r="O213" s="356"/>
      <c r="P213" s="762"/>
      <c r="Q213" s="449"/>
    </row>
    <row r="214" spans="1:17" ht="15">
      <c r="A214" s="426"/>
      <c r="B214" s="356"/>
      <c r="C214" s="356"/>
      <c r="D214" s="356"/>
      <c r="E214" s="356"/>
      <c r="F214" s="356"/>
      <c r="G214" s="356"/>
      <c r="H214" s="356"/>
      <c r="I214" s="356"/>
      <c r="J214" s="356"/>
      <c r="K214" s="762"/>
      <c r="L214" s="202"/>
      <c r="M214" s="356"/>
      <c r="N214" s="356"/>
      <c r="O214" s="356"/>
      <c r="P214" s="762"/>
      <c r="Q214" s="449"/>
    </row>
    <row r="215" spans="1:17" ht="15">
      <c r="A215" s="426"/>
      <c r="B215" s="356"/>
      <c r="C215" s="356"/>
      <c r="D215" s="356"/>
      <c r="E215" s="356"/>
      <c r="F215" s="356"/>
      <c r="G215" s="356"/>
      <c r="H215" s="356"/>
      <c r="I215" s="356"/>
      <c r="J215" s="356"/>
      <c r="K215" s="762"/>
      <c r="L215" s="202"/>
      <c r="M215" s="356"/>
      <c r="N215" s="356"/>
      <c r="O215" s="356"/>
      <c r="P215" s="762"/>
      <c r="Q215" s="449"/>
    </row>
    <row r="216" spans="1:17" ht="24" thickBot="1">
      <c r="A216" s="427"/>
      <c r="B216" s="404"/>
      <c r="C216" s="404"/>
      <c r="D216" s="404"/>
      <c r="E216" s="404"/>
      <c r="F216" s="404"/>
      <c r="G216" s="404"/>
      <c r="H216" s="428"/>
      <c r="I216" s="428"/>
      <c r="J216" s="429" t="s">
        <v>286</v>
      </c>
      <c r="K216" s="718">
        <f>SUM(K210:K215)</f>
        <v>-65.156428489399957</v>
      </c>
      <c r="L216" s="429" t="s">
        <v>283</v>
      </c>
      <c r="M216" s="439"/>
      <c r="N216" s="439"/>
      <c r="O216" s="439"/>
      <c r="P216" s="718">
        <f>SUM(P210:P215)</f>
        <v>-2.3749086599999987</v>
      </c>
      <c r="Q216" s="719" t="s">
        <v>283</v>
      </c>
    </row>
    <row r="217" spans="1:17">
      <c r="A217" s="401"/>
      <c r="B217" s="401"/>
      <c r="C217" s="401"/>
      <c r="D217" s="401"/>
      <c r="E217" s="401"/>
      <c r="F217" s="401"/>
      <c r="G217" s="401"/>
      <c r="H217" s="401"/>
      <c r="I217" s="401"/>
      <c r="J217" s="401"/>
      <c r="K217" s="659"/>
      <c r="L217" s="401"/>
      <c r="M217" s="401"/>
      <c r="N217" s="401"/>
      <c r="O217" s="401"/>
      <c r="P217" s="659"/>
      <c r="Q217" s="401"/>
    </row>
  </sheetData>
  <phoneticPr fontId="5" type="noConversion"/>
  <printOptions horizontalCentered="1"/>
  <pageMargins left="0.25" right="0.25" top="0.35" bottom="0.43" header="0.5" footer="0.5"/>
  <pageSetup paperSize="9" scale="49" orientation="landscape" r:id="rId1"/>
  <headerFooter alignWithMargins="0"/>
  <rowBreaks count="3" manualBreakCount="3">
    <brk id="56" max="16383" man="1"/>
    <brk id="124" max="16" man="1"/>
    <brk id="185" max="16" man="1"/>
  </rowBreaks>
  <colBreaks count="1" manualBreakCount="1">
    <brk id="17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R186"/>
  <sheetViews>
    <sheetView view="pageBreakPreview" zoomScale="85" zoomScaleNormal="80" zoomScaleSheetLayoutView="85" workbookViewId="0">
      <selection activeCell="C110" sqref="C1:C65536"/>
    </sheetView>
  </sheetViews>
  <sheetFormatPr defaultRowHeight="12.75"/>
  <cols>
    <col min="1" max="1" width="4.28515625" customWidth="1"/>
    <col min="2" max="2" width="23.5703125" customWidth="1"/>
    <col min="3" max="3" width="12.28515625" customWidth="1"/>
    <col min="4" max="4" width="8.5703125" customWidth="1"/>
    <col min="5" max="5" width="12.28515625" customWidth="1"/>
    <col min="6" max="6" width="13.140625" customWidth="1"/>
    <col min="7" max="7" width="13.28515625" customWidth="1"/>
    <col min="8" max="8" width="13.85546875" customWidth="1"/>
    <col min="9" max="9" width="10" bestFit="1" customWidth="1"/>
    <col min="10" max="10" width="13.140625" customWidth="1"/>
    <col min="11" max="11" width="15.28515625" style="103" customWidth="1"/>
    <col min="12" max="12" width="13.85546875" customWidth="1"/>
    <col min="13" max="13" width="14" customWidth="1"/>
    <col min="14" max="14" width="11.85546875" customWidth="1"/>
    <col min="15" max="15" width="14.7109375" customWidth="1"/>
    <col min="16" max="16" width="15.7109375" style="103" customWidth="1"/>
    <col min="17" max="17" width="18.42578125" customWidth="1"/>
  </cols>
  <sheetData>
    <row r="1" spans="1:18" s="73" customFormat="1" ht="11.25" customHeight="1">
      <c r="A1" s="11" t="s">
        <v>210</v>
      </c>
      <c r="K1" s="749"/>
      <c r="P1" s="749"/>
    </row>
    <row r="2" spans="1:18" s="73" customFormat="1" ht="11.25" customHeight="1">
      <c r="A2" s="2" t="s">
        <v>211</v>
      </c>
      <c r="K2" s="790"/>
      <c r="P2" s="749"/>
      <c r="Q2" s="574" t="str">
        <f>NDPL!$Q$1</f>
        <v>DECEMBER-2024</v>
      </c>
      <c r="R2" s="574"/>
    </row>
    <row r="3" spans="1:18" s="73" customFormat="1" ht="11.25" customHeight="1">
      <c r="A3" s="73" t="s">
        <v>77</v>
      </c>
      <c r="K3" s="749"/>
      <c r="P3" s="749"/>
    </row>
    <row r="4" spans="1:18" s="73" customFormat="1" ht="11.25" customHeight="1" thickBot="1">
      <c r="A4" s="73" t="s">
        <v>219</v>
      </c>
      <c r="G4" s="75"/>
      <c r="H4" s="75"/>
      <c r="I4" s="573" t="s">
        <v>7</v>
      </c>
      <c r="J4" s="75"/>
      <c r="K4" s="771"/>
      <c r="L4" s="75"/>
      <c r="M4" s="75"/>
      <c r="N4" s="573" t="s">
        <v>348</v>
      </c>
      <c r="O4" s="75"/>
      <c r="P4" s="771"/>
    </row>
    <row r="5" spans="1:18" s="329" customFormat="1" ht="55.5" customHeight="1" thickTop="1" thickBot="1">
      <c r="A5" s="369" t="s">
        <v>8</v>
      </c>
      <c r="B5" s="370" t="s">
        <v>9</v>
      </c>
      <c r="C5" s="371" t="s">
        <v>1</v>
      </c>
      <c r="D5" s="371" t="s">
        <v>2</v>
      </c>
      <c r="E5" s="371" t="s">
        <v>3</v>
      </c>
      <c r="F5" s="371" t="s">
        <v>10</v>
      </c>
      <c r="G5" s="369" t="str">
        <f>NDPL!G5</f>
        <v>FINAL READING 31/12/2024</v>
      </c>
      <c r="H5" s="371" t="str">
        <f>NDPL!H5</f>
        <v>INTIAL READING 01/12/2024</v>
      </c>
      <c r="I5" s="371" t="s">
        <v>4</v>
      </c>
      <c r="J5" s="371" t="s">
        <v>5</v>
      </c>
      <c r="K5" s="772" t="s">
        <v>6</v>
      </c>
      <c r="L5" s="369" t="str">
        <f>NDPL!G5</f>
        <v>FINAL READING 31/12/2024</v>
      </c>
      <c r="M5" s="371" t="str">
        <f>NDPL!H5</f>
        <v>INTIAL READING 01/12/2024</v>
      </c>
      <c r="N5" s="371" t="s">
        <v>4</v>
      </c>
      <c r="O5" s="371" t="s">
        <v>5</v>
      </c>
      <c r="P5" s="772" t="s">
        <v>6</v>
      </c>
      <c r="Q5" s="372" t="s">
        <v>266</v>
      </c>
    </row>
    <row r="6" spans="1:18" s="329" customFormat="1" ht="0.75" customHeight="1" thickTop="1" thickBot="1">
      <c r="A6" s="904"/>
      <c r="B6" s="905"/>
      <c r="C6" s="385"/>
      <c r="D6" s="385"/>
      <c r="E6" s="385"/>
      <c r="F6" s="385"/>
      <c r="G6" s="385"/>
      <c r="H6" s="385"/>
      <c r="I6" s="385"/>
      <c r="J6" s="385"/>
      <c r="K6" s="906"/>
      <c r="L6" s="590"/>
      <c r="M6" s="385"/>
      <c r="N6" s="385"/>
      <c r="O6" s="385"/>
      <c r="P6" s="906"/>
    </row>
    <row r="7" spans="1:18" s="329" customFormat="1" ht="15.6" customHeight="1" thickTop="1">
      <c r="A7" s="262"/>
      <c r="B7" s="263" t="s">
        <v>130</v>
      </c>
      <c r="C7" s="256"/>
      <c r="D7" s="26"/>
      <c r="E7" s="26"/>
      <c r="F7" s="27"/>
      <c r="G7" s="19"/>
      <c r="H7" s="338"/>
      <c r="I7" s="338"/>
      <c r="J7" s="338"/>
      <c r="K7" s="765"/>
      <c r="L7" s="339"/>
      <c r="M7" s="338"/>
      <c r="N7" s="338"/>
      <c r="O7" s="338"/>
      <c r="P7" s="765"/>
      <c r="Q7" s="391"/>
    </row>
    <row r="8" spans="1:18" s="329" customFormat="1" ht="22.5" customHeight="1">
      <c r="A8" s="264">
        <v>1</v>
      </c>
      <c r="B8" s="265" t="s">
        <v>78</v>
      </c>
      <c r="C8" s="268">
        <v>4865133</v>
      </c>
      <c r="D8" s="30" t="s">
        <v>12</v>
      </c>
      <c r="E8" s="31" t="s">
        <v>300</v>
      </c>
      <c r="F8" s="273">
        <v>266.66000000000003</v>
      </c>
      <c r="G8" s="248">
        <v>994548</v>
      </c>
      <c r="H8" s="249">
        <v>996111</v>
      </c>
      <c r="I8" s="201">
        <f t="shared" ref="I8:I13" si="0">G8-H8</f>
        <v>-1563</v>
      </c>
      <c r="J8" s="201">
        <f t="shared" ref="J8:J13" si="1">$F8*I8</f>
        <v>-416789.58</v>
      </c>
      <c r="K8" s="789">
        <f t="shared" ref="K8:K13" si="2">J8/1000000</f>
        <v>-0.41678957999999999</v>
      </c>
      <c r="L8" s="248">
        <v>965149</v>
      </c>
      <c r="M8" s="249">
        <v>965149</v>
      </c>
      <c r="N8" s="201">
        <f t="shared" ref="N8:N13" si="3">L8-M8</f>
        <v>0</v>
      </c>
      <c r="O8" s="201">
        <f t="shared" ref="O8:O13" si="4">$F8*N8</f>
        <v>0</v>
      </c>
      <c r="P8" s="789">
        <f t="shared" ref="P8:P13" si="5">O8/1000000</f>
        <v>0</v>
      </c>
      <c r="Q8" s="345" t="s">
        <v>541</v>
      </c>
    </row>
    <row r="9" spans="1:18" s="329" customFormat="1" ht="15.95" customHeight="1">
      <c r="A9" s="264">
        <v>2</v>
      </c>
      <c r="B9" s="265" t="s">
        <v>79</v>
      </c>
      <c r="C9" s="268">
        <v>4865180</v>
      </c>
      <c r="D9" s="30" t="s">
        <v>12</v>
      </c>
      <c r="E9" s="31" t="s">
        <v>300</v>
      </c>
      <c r="F9" s="273">
        <v>4000</v>
      </c>
      <c r="G9" s="248">
        <v>999979</v>
      </c>
      <c r="H9" s="249">
        <v>999987</v>
      </c>
      <c r="I9" s="201">
        <f>G9-H9</f>
        <v>-8</v>
      </c>
      <c r="J9" s="201">
        <f>$F9*I9</f>
        <v>-32000</v>
      </c>
      <c r="K9" s="789">
        <f>J9/1000000</f>
        <v>-3.2000000000000001E-2</v>
      </c>
      <c r="L9" s="248">
        <v>997895</v>
      </c>
      <c r="M9" s="249">
        <v>997900</v>
      </c>
      <c r="N9" s="201">
        <f>L9-M9</f>
        <v>-5</v>
      </c>
      <c r="O9" s="201">
        <f>$F9*N9</f>
        <v>-20000</v>
      </c>
      <c r="P9" s="789">
        <f>O9/1000000</f>
        <v>-0.02</v>
      </c>
      <c r="Q9" s="341"/>
    </row>
    <row r="10" spans="1:18" s="329" customFormat="1" ht="15.95" customHeight="1">
      <c r="A10" s="264">
        <v>3</v>
      </c>
      <c r="B10" s="265" t="s">
        <v>80</v>
      </c>
      <c r="C10" s="268">
        <v>4865108</v>
      </c>
      <c r="D10" s="30" t="s">
        <v>12</v>
      </c>
      <c r="E10" s="31" t="s">
        <v>300</v>
      </c>
      <c r="F10" s="273">
        <v>133.33000000000001</v>
      </c>
      <c r="G10" s="248">
        <v>24904</v>
      </c>
      <c r="H10" s="249">
        <v>24932</v>
      </c>
      <c r="I10" s="201">
        <f t="shared" si="0"/>
        <v>-28</v>
      </c>
      <c r="J10" s="201">
        <f t="shared" si="1"/>
        <v>-3733.2400000000002</v>
      </c>
      <c r="K10" s="789">
        <f t="shared" si="2"/>
        <v>-3.7332400000000001E-3</v>
      </c>
      <c r="L10" s="248">
        <v>31343</v>
      </c>
      <c r="M10" s="249">
        <v>31342</v>
      </c>
      <c r="N10" s="201">
        <f t="shared" si="3"/>
        <v>1</v>
      </c>
      <c r="O10" s="201">
        <f t="shared" si="4"/>
        <v>133.33000000000001</v>
      </c>
      <c r="P10" s="789">
        <f t="shared" si="5"/>
        <v>1.3333E-4</v>
      </c>
      <c r="Q10" s="333"/>
    </row>
    <row r="11" spans="1:18" s="329" customFormat="1" ht="15.95" customHeight="1">
      <c r="A11" s="264">
        <v>4</v>
      </c>
      <c r="B11" s="265" t="s">
        <v>81</v>
      </c>
      <c r="C11" s="268">
        <v>4864834</v>
      </c>
      <c r="D11" s="30" t="s">
        <v>12</v>
      </c>
      <c r="E11" s="31" t="s">
        <v>300</v>
      </c>
      <c r="F11" s="571">
        <v>1000</v>
      </c>
      <c r="G11" s="248">
        <v>999314</v>
      </c>
      <c r="H11" s="249">
        <v>999435</v>
      </c>
      <c r="I11" s="201">
        <f>G11-H11</f>
        <v>-121</v>
      </c>
      <c r="J11" s="201">
        <f t="shared" si="1"/>
        <v>-121000</v>
      </c>
      <c r="K11" s="789">
        <f t="shared" si="2"/>
        <v>-0.121</v>
      </c>
      <c r="L11" s="248">
        <v>997873</v>
      </c>
      <c r="M11" s="249">
        <v>997876</v>
      </c>
      <c r="N11" s="201">
        <f>L11-M11</f>
        <v>-3</v>
      </c>
      <c r="O11" s="201">
        <f t="shared" si="4"/>
        <v>-3000</v>
      </c>
      <c r="P11" s="789">
        <f t="shared" si="5"/>
        <v>-3.0000000000000001E-3</v>
      </c>
      <c r="Q11" s="333"/>
    </row>
    <row r="12" spans="1:18" s="329" customFormat="1" ht="15">
      <c r="A12" s="264">
        <v>5</v>
      </c>
      <c r="B12" s="265" t="s">
        <v>82</v>
      </c>
      <c r="C12" s="268">
        <v>4865126</v>
      </c>
      <c r="D12" s="30" t="s">
        <v>12</v>
      </c>
      <c r="E12" s="31" t="s">
        <v>300</v>
      </c>
      <c r="F12" s="571">
        <v>1600</v>
      </c>
      <c r="G12" s="248">
        <v>36</v>
      </c>
      <c r="H12" s="249">
        <v>47</v>
      </c>
      <c r="I12" s="201">
        <f>G12-H12</f>
        <v>-11</v>
      </c>
      <c r="J12" s="201">
        <f t="shared" si="1"/>
        <v>-17600</v>
      </c>
      <c r="K12" s="789">
        <f t="shared" si="2"/>
        <v>-1.7600000000000001E-2</v>
      </c>
      <c r="L12" s="248">
        <v>998978</v>
      </c>
      <c r="M12" s="249">
        <v>998980</v>
      </c>
      <c r="N12" s="201">
        <f>L12-M12</f>
        <v>-2</v>
      </c>
      <c r="O12" s="201">
        <f t="shared" si="4"/>
        <v>-3200</v>
      </c>
      <c r="P12" s="789">
        <f t="shared" si="5"/>
        <v>-3.2000000000000002E-3</v>
      </c>
      <c r="Q12" s="677"/>
    </row>
    <row r="13" spans="1:18" s="329" customFormat="1" ht="15.95" customHeight="1">
      <c r="A13" s="264">
        <v>6</v>
      </c>
      <c r="B13" s="265" t="s">
        <v>83</v>
      </c>
      <c r="C13" s="268">
        <v>4865104</v>
      </c>
      <c r="D13" s="30" t="s">
        <v>12</v>
      </c>
      <c r="E13" s="31" t="s">
        <v>300</v>
      </c>
      <c r="F13" s="571">
        <v>1333.33</v>
      </c>
      <c r="G13" s="248">
        <v>18387</v>
      </c>
      <c r="H13" s="249">
        <v>18390</v>
      </c>
      <c r="I13" s="201">
        <f t="shared" si="0"/>
        <v>-3</v>
      </c>
      <c r="J13" s="201">
        <f t="shared" si="1"/>
        <v>-3999.99</v>
      </c>
      <c r="K13" s="789">
        <f t="shared" si="2"/>
        <v>-3.9999900000000001E-3</v>
      </c>
      <c r="L13" s="248">
        <v>999672</v>
      </c>
      <c r="M13" s="249">
        <v>999675</v>
      </c>
      <c r="N13" s="201">
        <f t="shared" si="3"/>
        <v>-3</v>
      </c>
      <c r="O13" s="201">
        <f t="shared" si="4"/>
        <v>-3999.99</v>
      </c>
      <c r="P13" s="789">
        <f t="shared" si="5"/>
        <v>-3.9999900000000001E-3</v>
      </c>
      <c r="Q13" s="333"/>
    </row>
    <row r="14" spans="1:18" s="329" customFormat="1" ht="15.95" customHeight="1">
      <c r="A14" s="264">
        <v>7</v>
      </c>
      <c r="B14" s="265" t="s">
        <v>84</v>
      </c>
      <c r="C14" s="268">
        <v>4864795</v>
      </c>
      <c r="D14" s="30" t="s">
        <v>12</v>
      </c>
      <c r="E14" s="31" t="s">
        <v>300</v>
      </c>
      <c r="F14" s="571">
        <v>200</v>
      </c>
      <c r="G14" s="248">
        <v>998487</v>
      </c>
      <c r="H14" s="249">
        <v>998717</v>
      </c>
      <c r="I14" s="201">
        <f>G14-H14</f>
        <v>-230</v>
      </c>
      <c r="J14" s="201">
        <f>$F14*I14</f>
        <v>-46000</v>
      </c>
      <c r="K14" s="789">
        <f>J14/1000000</f>
        <v>-4.5999999999999999E-2</v>
      </c>
      <c r="L14" s="248">
        <v>969650</v>
      </c>
      <c r="M14" s="249">
        <v>969698</v>
      </c>
      <c r="N14" s="201">
        <f>L14-M14</f>
        <v>-48</v>
      </c>
      <c r="O14" s="201">
        <f>$F14*N14</f>
        <v>-9600</v>
      </c>
      <c r="P14" s="789">
        <f>O14/1000000</f>
        <v>-9.5999999999999992E-3</v>
      </c>
      <c r="Q14" s="341"/>
    </row>
    <row r="15" spans="1:18" s="329" customFormat="1" ht="15.95" customHeight="1">
      <c r="A15" s="264"/>
      <c r="B15" s="265"/>
      <c r="C15" s="356"/>
      <c r="D15" s="356"/>
      <c r="E15" s="356"/>
      <c r="F15" s="492"/>
      <c r="G15" s="248"/>
      <c r="H15" s="356"/>
      <c r="I15" s="356"/>
      <c r="J15" s="356"/>
      <c r="K15" s="762"/>
      <c r="L15" s="248"/>
      <c r="M15" s="356"/>
      <c r="N15" s="356"/>
      <c r="O15" s="356"/>
      <c r="P15" s="762"/>
      <c r="Q15" s="720"/>
    </row>
    <row r="16" spans="1:18" s="329" customFormat="1" ht="15.95" customHeight="1">
      <c r="A16" s="264"/>
      <c r="B16" s="267" t="s">
        <v>11</v>
      </c>
      <c r="C16" s="268"/>
      <c r="D16" s="30"/>
      <c r="E16" s="30"/>
      <c r="F16" s="273"/>
      <c r="G16" s="248"/>
      <c r="H16" s="249"/>
      <c r="I16" s="201"/>
      <c r="J16" s="201"/>
      <c r="K16" s="789"/>
      <c r="L16" s="248"/>
      <c r="M16" s="249"/>
      <c r="N16" s="201"/>
      <c r="O16" s="201"/>
      <c r="P16" s="789"/>
      <c r="Q16" s="333"/>
    </row>
    <row r="17" spans="1:17" s="329" customFormat="1" ht="15.75" customHeight="1">
      <c r="A17" s="264">
        <v>8</v>
      </c>
      <c r="B17" s="265" t="s">
        <v>321</v>
      </c>
      <c r="C17" s="268">
        <v>4865103</v>
      </c>
      <c r="D17" s="30" t="s">
        <v>12</v>
      </c>
      <c r="E17" s="31" t="s">
        <v>300</v>
      </c>
      <c r="F17" s="273">
        <v>1333.33</v>
      </c>
      <c r="G17" s="248">
        <v>999537</v>
      </c>
      <c r="H17" s="249">
        <v>999624</v>
      </c>
      <c r="I17" s="201">
        <f>G17-H17</f>
        <v>-87</v>
      </c>
      <c r="J17" s="201">
        <f>$F17*I17</f>
        <v>-115999.70999999999</v>
      </c>
      <c r="K17" s="789">
        <f>J17/1000000</f>
        <v>-0.11599970999999999</v>
      </c>
      <c r="L17" s="248">
        <v>999853</v>
      </c>
      <c r="M17" s="249">
        <v>999853</v>
      </c>
      <c r="N17" s="201">
        <f>L17-M17</f>
        <v>0</v>
      </c>
      <c r="O17" s="201">
        <f>$F17*N17</f>
        <v>0</v>
      </c>
      <c r="P17" s="789">
        <f>O17/1000000</f>
        <v>0</v>
      </c>
      <c r="Q17" s="540"/>
    </row>
    <row r="18" spans="1:17" s="329" customFormat="1" ht="15.95" customHeight="1">
      <c r="A18" s="264">
        <v>9</v>
      </c>
      <c r="B18" s="265" t="s">
        <v>85</v>
      </c>
      <c r="C18" s="268">
        <v>4864897</v>
      </c>
      <c r="D18" s="30" t="s">
        <v>12</v>
      </c>
      <c r="E18" s="31" t="s">
        <v>300</v>
      </c>
      <c r="F18" s="273">
        <v>500</v>
      </c>
      <c r="G18" s="248">
        <v>981816</v>
      </c>
      <c r="H18" s="249">
        <v>981819</v>
      </c>
      <c r="I18" s="201">
        <f t="shared" ref="I18:I27" si="6">G18-H18</f>
        <v>-3</v>
      </c>
      <c r="J18" s="201">
        <f t="shared" ref="J18:J27" si="7">$F18*I18</f>
        <v>-1500</v>
      </c>
      <c r="K18" s="789">
        <f t="shared" ref="K18:K27" si="8">J18/1000000</f>
        <v>-1.5E-3</v>
      </c>
      <c r="L18" s="248">
        <v>505</v>
      </c>
      <c r="M18" s="249">
        <v>605</v>
      </c>
      <c r="N18" s="201">
        <f t="shared" ref="N18:N27" si="9">L18-M18</f>
        <v>-100</v>
      </c>
      <c r="O18" s="201">
        <f t="shared" ref="O18:O27" si="10">$F18*N18</f>
        <v>-50000</v>
      </c>
      <c r="P18" s="789">
        <f t="shared" ref="P18:P27" si="11">O18/1000000</f>
        <v>-0.05</v>
      </c>
      <c r="Q18" s="333"/>
    </row>
    <row r="19" spans="1:17" s="329" customFormat="1" ht="15.95" customHeight="1">
      <c r="A19" s="264">
        <v>10</v>
      </c>
      <c r="B19" s="265" t="s">
        <v>115</v>
      </c>
      <c r="C19" s="268">
        <v>4864849</v>
      </c>
      <c r="D19" s="30" t="s">
        <v>12</v>
      </c>
      <c r="E19" s="31" t="s">
        <v>300</v>
      </c>
      <c r="F19" s="273">
        <v>1000</v>
      </c>
      <c r="G19" s="248">
        <v>997001</v>
      </c>
      <c r="H19" s="249">
        <v>997064</v>
      </c>
      <c r="I19" s="201">
        <f t="shared" si="6"/>
        <v>-63</v>
      </c>
      <c r="J19" s="201">
        <f t="shared" si="7"/>
        <v>-63000</v>
      </c>
      <c r="K19" s="789">
        <f t="shared" si="8"/>
        <v>-6.3E-2</v>
      </c>
      <c r="L19" s="248">
        <v>999446</v>
      </c>
      <c r="M19" s="249">
        <v>999447</v>
      </c>
      <c r="N19" s="201">
        <f t="shared" si="9"/>
        <v>-1</v>
      </c>
      <c r="O19" s="201">
        <f t="shared" si="10"/>
        <v>-1000</v>
      </c>
      <c r="P19" s="789">
        <f t="shared" si="11"/>
        <v>-1E-3</v>
      </c>
      <c r="Q19" s="333"/>
    </row>
    <row r="20" spans="1:17" s="329" customFormat="1" ht="15.95" customHeight="1">
      <c r="A20" s="264">
        <v>11</v>
      </c>
      <c r="B20" s="265" t="s">
        <v>86</v>
      </c>
      <c r="C20" s="268">
        <v>4864833</v>
      </c>
      <c r="D20" s="30" t="s">
        <v>12</v>
      </c>
      <c r="E20" s="31" t="s">
        <v>300</v>
      </c>
      <c r="F20" s="273">
        <v>1000</v>
      </c>
      <c r="G20" s="248">
        <v>981712</v>
      </c>
      <c r="H20" s="249">
        <v>981770</v>
      </c>
      <c r="I20" s="201">
        <f t="shared" si="6"/>
        <v>-58</v>
      </c>
      <c r="J20" s="201">
        <f t="shared" si="7"/>
        <v>-58000</v>
      </c>
      <c r="K20" s="789">
        <f t="shared" si="8"/>
        <v>-5.8000000000000003E-2</v>
      </c>
      <c r="L20" s="248">
        <v>835</v>
      </c>
      <c r="M20" s="249">
        <v>836</v>
      </c>
      <c r="N20" s="201">
        <f t="shared" si="9"/>
        <v>-1</v>
      </c>
      <c r="O20" s="201">
        <f t="shared" si="10"/>
        <v>-1000</v>
      </c>
      <c r="P20" s="789">
        <f t="shared" si="11"/>
        <v>-1E-3</v>
      </c>
      <c r="Q20" s="333"/>
    </row>
    <row r="21" spans="1:17" s="329" customFormat="1" ht="15.95" customHeight="1">
      <c r="A21" s="264">
        <v>12</v>
      </c>
      <c r="B21" s="265" t="s">
        <v>87</v>
      </c>
      <c r="C21" s="268">
        <v>4865120</v>
      </c>
      <c r="D21" s="30" t="s">
        <v>12</v>
      </c>
      <c r="E21" s="31" t="s">
        <v>300</v>
      </c>
      <c r="F21" s="571">
        <v>1333.33</v>
      </c>
      <c r="G21" s="248">
        <v>65</v>
      </c>
      <c r="H21" s="249">
        <v>79</v>
      </c>
      <c r="I21" s="201">
        <f>G21-H21</f>
        <v>-14</v>
      </c>
      <c r="J21" s="201">
        <f t="shared" si="7"/>
        <v>-18666.62</v>
      </c>
      <c r="K21" s="789">
        <f t="shared" si="8"/>
        <v>-1.8666619999999998E-2</v>
      </c>
      <c r="L21" s="248">
        <v>5144</v>
      </c>
      <c r="M21" s="249">
        <v>5207</v>
      </c>
      <c r="N21" s="201">
        <f>L21-M21</f>
        <v>-63</v>
      </c>
      <c r="O21" s="201">
        <f t="shared" si="10"/>
        <v>-83999.79</v>
      </c>
      <c r="P21" s="789">
        <f t="shared" si="11"/>
        <v>-8.3999789999999991E-2</v>
      </c>
      <c r="Q21" s="341"/>
    </row>
    <row r="22" spans="1:17" s="329" customFormat="1" ht="15.95" customHeight="1">
      <c r="A22" s="264">
        <v>13</v>
      </c>
      <c r="B22" s="240" t="s">
        <v>88</v>
      </c>
      <c r="C22" s="268">
        <v>4864889</v>
      </c>
      <c r="D22" s="33" t="s">
        <v>12</v>
      </c>
      <c r="E22" s="31" t="s">
        <v>300</v>
      </c>
      <c r="F22" s="273">
        <v>1000</v>
      </c>
      <c r="G22" s="248">
        <v>993081</v>
      </c>
      <c r="H22" s="249">
        <v>993082</v>
      </c>
      <c r="I22" s="201">
        <f t="shared" si="6"/>
        <v>-1</v>
      </c>
      <c r="J22" s="201">
        <f t="shared" si="7"/>
        <v>-1000</v>
      </c>
      <c r="K22" s="789">
        <f t="shared" si="8"/>
        <v>-1E-3</v>
      </c>
      <c r="L22" s="248">
        <v>993898</v>
      </c>
      <c r="M22" s="249">
        <v>993986</v>
      </c>
      <c r="N22" s="201">
        <f t="shared" si="9"/>
        <v>-88</v>
      </c>
      <c r="O22" s="201">
        <f t="shared" si="10"/>
        <v>-88000</v>
      </c>
      <c r="P22" s="789">
        <f t="shared" si="11"/>
        <v>-8.7999999999999995E-2</v>
      </c>
      <c r="Q22" s="333"/>
    </row>
    <row r="23" spans="1:17" s="329" customFormat="1" ht="15.95" customHeight="1">
      <c r="A23" s="264">
        <v>14</v>
      </c>
      <c r="B23" s="265" t="s">
        <v>89</v>
      </c>
      <c r="C23" s="268">
        <v>4864859</v>
      </c>
      <c r="D23" s="30" t="s">
        <v>12</v>
      </c>
      <c r="E23" s="31" t="s">
        <v>300</v>
      </c>
      <c r="F23" s="273">
        <v>1000</v>
      </c>
      <c r="G23" s="248">
        <v>992464</v>
      </c>
      <c r="H23" s="249">
        <v>992465</v>
      </c>
      <c r="I23" s="201">
        <f t="shared" si="6"/>
        <v>-1</v>
      </c>
      <c r="J23" s="201">
        <f t="shared" si="7"/>
        <v>-1000</v>
      </c>
      <c r="K23" s="789">
        <f t="shared" si="8"/>
        <v>-1E-3</v>
      </c>
      <c r="L23" s="248">
        <v>999281</v>
      </c>
      <c r="M23" s="249">
        <v>999403</v>
      </c>
      <c r="N23" s="201">
        <f t="shared" si="9"/>
        <v>-122</v>
      </c>
      <c r="O23" s="201">
        <f t="shared" si="10"/>
        <v>-122000</v>
      </c>
      <c r="P23" s="789">
        <f t="shared" si="11"/>
        <v>-0.122</v>
      </c>
      <c r="Q23" s="333"/>
    </row>
    <row r="24" spans="1:17" s="329" customFormat="1" ht="15.95" customHeight="1">
      <c r="A24" s="264">
        <v>15</v>
      </c>
      <c r="B24" s="265" t="s">
        <v>90</v>
      </c>
      <c r="C24" s="268">
        <v>4864895</v>
      </c>
      <c r="D24" s="30" t="s">
        <v>12</v>
      </c>
      <c r="E24" s="31" t="s">
        <v>300</v>
      </c>
      <c r="F24" s="273">
        <v>800</v>
      </c>
      <c r="G24" s="248">
        <v>994319</v>
      </c>
      <c r="H24" s="249">
        <v>994325</v>
      </c>
      <c r="I24" s="201">
        <f t="shared" si="6"/>
        <v>-6</v>
      </c>
      <c r="J24" s="201">
        <f t="shared" si="7"/>
        <v>-4800</v>
      </c>
      <c r="K24" s="789">
        <f t="shared" si="8"/>
        <v>-4.7999999999999996E-3</v>
      </c>
      <c r="L24" s="248">
        <v>6882</v>
      </c>
      <c r="M24" s="249">
        <v>6971</v>
      </c>
      <c r="N24" s="201">
        <f t="shared" si="9"/>
        <v>-89</v>
      </c>
      <c r="O24" s="201">
        <f t="shared" si="10"/>
        <v>-71200</v>
      </c>
      <c r="P24" s="789">
        <f t="shared" si="11"/>
        <v>-7.1199999999999999E-2</v>
      </c>
      <c r="Q24" s="333"/>
    </row>
    <row r="25" spans="1:17" s="329" customFormat="1" ht="15.95" customHeight="1">
      <c r="A25" s="264">
        <v>16</v>
      </c>
      <c r="B25" s="265" t="s">
        <v>91</v>
      </c>
      <c r="C25" s="268">
        <v>4864826</v>
      </c>
      <c r="D25" s="30" t="s">
        <v>12</v>
      </c>
      <c r="E25" s="31" t="s">
        <v>300</v>
      </c>
      <c r="F25" s="273">
        <v>133.33000000000001</v>
      </c>
      <c r="G25" s="248">
        <v>14636</v>
      </c>
      <c r="H25" s="249">
        <v>14649</v>
      </c>
      <c r="I25" s="201">
        <f t="shared" si="6"/>
        <v>-13</v>
      </c>
      <c r="J25" s="201">
        <f t="shared" si="7"/>
        <v>-1733.2900000000002</v>
      </c>
      <c r="K25" s="789">
        <f t="shared" si="8"/>
        <v>-1.7332900000000002E-3</v>
      </c>
      <c r="L25" s="248">
        <v>8548</v>
      </c>
      <c r="M25" s="249">
        <v>8548</v>
      </c>
      <c r="N25" s="201">
        <f t="shared" si="9"/>
        <v>0</v>
      </c>
      <c r="O25" s="201">
        <f t="shared" si="10"/>
        <v>0</v>
      </c>
      <c r="P25" s="789">
        <f t="shared" si="11"/>
        <v>0</v>
      </c>
      <c r="Q25" s="333"/>
    </row>
    <row r="26" spans="1:17" s="329" customFormat="1" ht="15.95" customHeight="1">
      <c r="A26" s="264">
        <v>17</v>
      </c>
      <c r="B26" s="265" t="s">
        <v>113</v>
      </c>
      <c r="C26" s="268">
        <v>4865143</v>
      </c>
      <c r="D26" s="30" t="s">
        <v>12</v>
      </c>
      <c r="E26" s="31" t="s">
        <v>300</v>
      </c>
      <c r="F26" s="273">
        <v>1000</v>
      </c>
      <c r="G26" s="248">
        <v>9</v>
      </c>
      <c r="H26" s="249">
        <v>21</v>
      </c>
      <c r="I26" s="201">
        <f t="shared" si="6"/>
        <v>-12</v>
      </c>
      <c r="J26" s="201">
        <f t="shared" si="7"/>
        <v>-12000</v>
      </c>
      <c r="K26" s="789">
        <f t="shared" si="8"/>
        <v>-1.2E-2</v>
      </c>
      <c r="L26" s="248">
        <v>998352</v>
      </c>
      <c r="M26" s="249">
        <v>998372</v>
      </c>
      <c r="N26" s="201">
        <f t="shared" si="9"/>
        <v>-20</v>
      </c>
      <c r="O26" s="201">
        <f t="shared" si="10"/>
        <v>-20000</v>
      </c>
      <c r="P26" s="789">
        <f t="shared" si="11"/>
        <v>-0.02</v>
      </c>
      <c r="Q26" s="333"/>
    </row>
    <row r="27" spans="1:17" s="329" customFormat="1" ht="15.95" customHeight="1">
      <c r="A27" s="264">
        <v>18</v>
      </c>
      <c r="B27" s="265" t="s">
        <v>114</v>
      </c>
      <c r="C27" s="268">
        <v>4864883</v>
      </c>
      <c r="D27" s="30" t="s">
        <v>12</v>
      </c>
      <c r="E27" s="31" t="s">
        <v>300</v>
      </c>
      <c r="F27" s="273">
        <v>1000</v>
      </c>
      <c r="G27" s="248">
        <v>262</v>
      </c>
      <c r="H27" s="249">
        <v>360</v>
      </c>
      <c r="I27" s="201">
        <f t="shared" si="6"/>
        <v>-98</v>
      </c>
      <c r="J27" s="201">
        <f t="shared" si="7"/>
        <v>-98000</v>
      </c>
      <c r="K27" s="789">
        <f t="shared" si="8"/>
        <v>-9.8000000000000004E-2</v>
      </c>
      <c r="L27" s="248">
        <v>15921</v>
      </c>
      <c r="M27" s="249">
        <v>15923</v>
      </c>
      <c r="N27" s="201">
        <f t="shared" si="9"/>
        <v>-2</v>
      </c>
      <c r="O27" s="201">
        <f t="shared" si="10"/>
        <v>-2000</v>
      </c>
      <c r="P27" s="789">
        <f t="shared" si="11"/>
        <v>-2E-3</v>
      </c>
      <c r="Q27" s="333"/>
    </row>
    <row r="28" spans="1:17" s="329" customFormat="1" ht="15.95" customHeight="1">
      <c r="A28" s="264"/>
      <c r="B28" s="267" t="s">
        <v>92</v>
      </c>
      <c r="C28" s="268"/>
      <c r="D28" s="30"/>
      <c r="E28" s="30"/>
      <c r="F28" s="273"/>
      <c r="G28" s="248"/>
      <c r="H28" s="249"/>
      <c r="I28" s="357"/>
      <c r="J28" s="357"/>
      <c r="K28" s="792"/>
      <c r="L28" s="248"/>
      <c r="M28" s="249"/>
      <c r="N28" s="357"/>
      <c r="O28" s="357"/>
      <c r="P28" s="792"/>
      <c r="Q28" s="333"/>
    </row>
    <row r="29" spans="1:17" s="329" customFormat="1" ht="15.95" customHeight="1">
      <c r="A29" s="264">
        <v>19</v>
      </c>
      <c r="B29" s="265" t="s">
        <v>93</v>
      </c>
      <c r="C29" s="268">
        <v>4864954</v>
      </c>
      <c r="D29" s="30" t="s">
        <v>12</v>
      </c>
      <c r="E29" s="31" t="s">
        <v>300</v>
      </c>
      <c r="F29" s="273">
        <v>1250</v>
      </c>
      <c r="G29" s="248">
        <v>927670</v>
      </c>
      <c r="H29" s="249">
        <v>928654</v>
      </c>
      <c r="I29" s="201">
        <f>G29-H29</f>
        <v>-984</v>
      </c>
      <c r="J29" s="201">
        <f>$F29*I29</f>
        <v>-1230000</v>
      </c>
      <c r="K29" s="789">
        <f>J29/1000000</f>
        <v>-1.23</v>
      </c>
      <c r="L29" s="248">
        <v>946933</v>
      </c>
      <c r="M29" s="249">
        <v>946937</v>
      </c>
      <c r="N29" s="201">
        <f>L29-M29</f>
        <v>-4</v>
      </c>
      <c r="O29" s="201">
        <f>$F29*N29</f>
        <v>-5000</v>
      </c>
      <c r="P29" s="789">
        <f>O29/1000000</f>
        <v>-5.0000000000000001E-3</v>
      </c>
      <c r="Q29" s="333"/>
    </row>
    <row r="30" spans="1:17" s="329" customFormat="1" ht="15.95" customHeight="1">
      <c r="A30" s="264">
        <v>20</v>
      </c>
      <c r="B30" s="265" t="s">
        <v>94</v>
      </c>
      <c r="C30" s="268">
        <v>4865030</v>
      </c>
      <c r="D30" s="30" t="s">
        <v>12</v>
      </c>
      <c r="E30" s="31" t="s">
        <v>300</v>
      </c>
      <c r="F30" s="273">
        <v>1000</v>
      </c>
      <c r="G30" s="248">
        <v>888006</v>
      </c>
      <c r="H30" s="249">
        <v>890300</v>
      </c>
      <c r="I30" s="201">
        <f>G30-H30</f>
        <v>-2294</v>
      </c>
      <c r="J30" s="201">
        <f>$F30*I30</f>
        <v>-2294000</v>
      </c>
      <c r="K30" s="789">
        <f>J30/1000000</f>
        <v>-2.294</v>
      </c>
      <c r="L30" s="248">
        <v>933168</v>
      </c>
      <c r="M30" s="249">
        <v>933173</v>
      </c>
      <c r="N30" s="201">
        <f>L30-M30</f>
        <v>-5</v>
      </c>
      <c r="O30" s="201">
        <f>$F30*N30</f>
        <v>-5000</v>
      </c>
      <c r="P30" s="789">
        <f>O30/1000000</f>
        <v>-5.0000000000000001E-3</v>
      </c>
      <c r="Q30" s="333"/>
    </row>
    <row r="31" spans="1:17" s="329" customFormat="1" ht="15.95" customHeight="1">
      <c r="A31" s="264">
        <v>21</v>
      </c>
      <c r="B31" s="265" t="s">
        <v>319</v>
      </c>
      <c r="C31" s="268">
        <v>4865027</v>
      </c>
      <c r="D31" s="30" t="s">
        <v>12</v>
      </c>
      <c r="E31" s="31" t="s">
        <v>300</v>
      </c>
      <c r="F31" s="273">
        <v>1000</v>
      </c>
      <c r="G31" s="248">
        <v>995961</v>
      </c>
      <c r="H31" s="249">
        <v>995961</v>
      </c>
      <c r="I31" s="201">
        <f>G31-H31</f>
        <v>0</v>
      </c>
      <c r="J31" s="201">
        <f>$F31*I31</f>
        <v>0</v>
      </c>
      <c r="K31" s="789">
        <f>J31/1000000</f>
        <v>0</v>
      </c>
      <c r="L31" s="248">
        <v>999772</v>
      </c>
      <c r="M31" s="249">
        <v>999772</v>
      </c>
      <c r="N31" s="201">
        <f>L31-M31</f>
        <v>0</v>
      </c>
      <c r="O31" s="201">
        <f>$F31*N31</f>
        <v>0</v>
      </c>
      <c r="P31" s="789">
        <f>O31/1000000</f>
        <v>0</v>
      </c>
      <c r="Q31" s="333"/>
    </row>
    <row r="32" spans="1:17" s="329" customFormat="1" ht="15.95" customHeight="1">
      <c r="A32" s="264"/>
      <c r="B32" s="267" t="s">
        <v>30</v>
      </c>
      <c r="C32" s="268"/>
      <c r="D32" s="30"/>
      <c r="E32" s="30"/>
      <c r="F32" s="273"/>
      <c r="G32" s="248"/>
      <c r="H32" s="249"/>
      <c r="I32" s="201"/>
      <c r="J32" s="201"/>
      <c r="K32" s="792">
        <f>SUM(K29:K31)</f>
        <v>-3.524</v>
      </c>
      <c r="L32" s="248"/>
      <c r="M32" s="249"/>
      <c r="N32" s="201"/>
      <c r="O32" s="201"/>
      <c r="P32" s="792">
        <f>SUM(P29:P31)</f>
        <v>-0.01</v>
      </c>
      <c r="Q32" s="333"/>
    </row>
    <row r="33" spans="1:17" s="329" customFormat="1" ht="15.95" customHeight="1">
      <c r="A33" s="264">
        <v>22</v>
      </c>
      <c r="B33" s="265" t="s">
        <v>95</v>
      </c>
      <c r="C33" s="268">
        <v>4902505</v>
      </c>
      <c r="D33" s="30" t="s">
        <v>12</v>
      </c>
      <c r="E33" s="31" t="s">
        <v>300</v>
      </c>
      <c r="F33" s="273">
        <v>-1000</v>
      </c>
      <c r="G33" s="248">
        <v>999943</v>
      </c>
      <c r="H33" s="249">
        <v>999726</v>
      </c>
      <c r="I33" s="201">
        <f>G33-H33</f>
        <v>217</v>
      </c>
      <c r="J33" s="201">
        <f>$F33*I33</f>
        <v>-217000</v>
      </c>
      <c r="K33" s="789">
        <f>J33/1000000</f>
        <v>-0.217</v>
      </c>
      <c r="L33" s="248">
        <v>1980</v>
      </c>
      <c r="M33" s="249">
        <v>1958</v>
      </c>
      <c r="N33" s="201">
        <f>L33-M33</f>
        <v>22</v>
      </c>
      <c r="O33" s="201">
        <f>$F33*N33</f>
        <v>-22000</v>
      </c>
      <c r="P33" s="789">
        <f>O33/1000000</f>
        <v>-2.1999999999999999E-2</v>
      </c>
      <c r="Q33" s="341"/>
    </row>
    <row r="34" spans="1:17" s="329" customFormat="1" ht="15.95" customHeight="1">
      <c r="A34" s="264">
        <v>23</v>
      </c>
      <c r="B34" s="265" t="s">
        <v>96</v>
      </c>
      <c r="C34" s="268">
        <v>5128436</v>
      </c>
      <c r="D34" s="30" t="s">
        <v>12</v>
      </c>
      <c r="E34" s="31" t="s">
        <v>300</v>
      </c>
      <c r="F34" s="273">
        <v>-1000</v>
      </c>
      <c r="G34" s="248">
        <v>400</v>
      </c>
      <c r="H34" s="249">
        <v>371</v>
      </c>
      <c r="I34" s="201">
        <f>G34-H34</f>
        <v>29</v>
      </c>
      <c r="J34" s="201">
        <f>$F34*I34</f>
        <v>-29000</v>
      </c>
      <c r="K34" s="789">
        <f>J34/1000000</f>
        <v>-2.9000000000000001E-2</v>
      </c>
      <c r="L34" s="248">
        <v>765</v>
      </c>
      <c r="M34" s="249">
        <v>765</v>
      </c>
      <c r="N34" s="201">
        <f>L34-M34</f>
        <v>0</v>
      </c>
      <c r="O34" s="201">
        <f>$F34*N34</f>
        <v>0</v>
      </c>
      <c r="P34" s="929">
        <f>O34/1000000</f>
        <v>0</v>
      </c>
      <c r="Q34" s="341"/>
    </row>
    <row r="35" spans="1:17" s="329" customFormat="1" ht="15.95" customHeight="1">
      <c r="A35" s="264">
        <v>24</v>
      </c>
      <c r="B35" s="563" t="s">
        <v>132</v>
      </c>
      <c r="C35" s="268">
        <v>4865081</v>
      </c>
      <c r="D35" s="30" t="s">
        <v>12</v>
      </c>
      <c r="E35" s="31" t="s">
        <v>300</v>
      </c>
      <c r="F35" s="273">
        <v>400</v>
      </c>
      <c r="G35" s="248">
        <v>0</v>
      </c>
      <c r="H35" s="249">
        <v>0</v>
      </c>
      <c r="I35" s="201">
        <f>G35-H35</f>
        <v>0</v>
      </c>
      <c r="J35" s="201">
        <f>$F35*I35</f>
        <v>0</v>
      </c>
      <c r="K35" s="789">
        <f>J35/1000000</f>
        <v>0</v>
      </c>
      <c r="L35" s="248">
        <v>0</v>
      </c>
      <c r="M35" s="249">
        <v>0</v>
      </c>
      <c r="N35" s="201">
        <f>L35-M35</f>
        <v>0</v>
      </c>
      <c r="O35" s="201">
        <f>$F35*N35</f>
        <v>0</v>
      </c>
      <c r="P35" s="789">
        <f>O35/1000000</f>
        <v>0</v>
      </c>
      <c r="Q35" s="333"/>
    </row>
    <row r="36" spans="1:17" s="329" customFormat="1" ht="15.95" customHeight="1">
      <c r="A36" s="264"/>
      <c r="B36" s="267" t="s">
        <v>25</v>
      </c>
      <c r="C36" s="268"/>
      <c r="D36" s="30"/>
      <c r="E36" s="30"/>
      <c r="F36" s="273"/>
      <c r="G36" s="248"/>
      <c r="H36" s="249"/>
      <c r="I36" s="201"/>
      <c r="J36" s="201"/>
      <c r="K36" s="789"/>
      <c r="L36" s="248"/>
      <c r="M36" s="249"/>
      <c r="N36" s="201"/>
      <c r="O36" s="201"/>
      <c r="P36" s="789"/>
      <c r="Q36" s="333"/>
    </row>
    <row r="37" spans="1:17" s="329" customFormat="1" ht="15">
      <c r="A37" s="264">
        <v>25</v>
      </c>
      <c r="B37" s="240" t="s">
        <v>43</v>
      </c>
      <c r="C37" s="268">
        <v>4864854</v>
      </c>
      <c r="D37" s="33" t="s">
        <v>12</v>
      </c>
      <c r="E37" s="31" t="s">
        <v>300</v>
      </c>
      <c r="F37" s="273">
        <v>1000</v>
      </c>
      <c r="G37" s="248">
        <v>998799</v>
      </c>
      <c r="H37" s="249">
        <v>998824</v>
      </c>
      <c r="I37" s="201">
        <f>G37-H37</f>
        <v>-25</v>
      </c>
      <c r="J37" s="201">
        <f>$F37*I37</f>
        <v>-25000</v>
      </c>
      <c r="K37" s="789">
        <f>J37/1000000</f>
        <v>-2.5000000000000001E-2</v>
      </c>
      <c r="L37" s="248">
        <v>8887</v>
      </c>
      <c r="M37" s="249">
        <v>8956</v>
      </c>
      <c r="N37" s="201">
        <f>L37-M37</f>
        <v>-69</v>
      </c>
      <c r="O37" s="201">
        <f>$F37*N37</f>
        <v>-69000</v>
      </c>
      <c r="P37" s="789">
        <f>O37/1000000</f>
        <v>-6.9000000000000006E-2</v>
      </c>
      <c r="Q37" s="353"/>
    </row>
    <row r="38" spans="1:17" s="329" customFormat="1" ht="15.95" customHeight="1">
      <c r="A38" s="264"/>
      <c r="B38" s="267" t="s">
        <v>97</v>
      </c>
      <c r="C38" s="268"/>
      <c r="D38" s="30"/>
      <c r="E38" s="30"/>
      <c r="F38" s="273"/>
      <c r="G38" s="248"/>
      <c r="H38" s="249"/>
      <c r="I38" s="201"/>
      <c r="J38" s="201"/>
      <c r="K38" s="789"/>
      <c r="L38" s="248"/>
      <c r="M38" s="249"/>
      <c r="N38" s="201"/>
      <c r="O38" s="201"/>
      <c r="P38" s="789"/>
      <c r="Q38" s="333"/>
    </row>
    <row r="39" spans="1:17" s="329" customFormat="1" ht="17.25" customHeight="1">
      <c r="A39" s="264">
        <v>26</v>
      </c>
      <c r="B39" s="265" t="s">
        <v>98</v>
      </c>
      <c r="C39" s="268">
        <v>4864970</v>
      </c>
      <c r="D39" s="30" t="s">
        <v>12</v>
      </c>
      <c r="E39" s="31" t="s">
        <v>300</v>
      </c>
      <c r="F39" s="273">
        <v>-1000</v>
      </c>
      <c r="G39" s="248">
        <v>30101</v>
      </c>
      <c r="H39" s="249">
        <v>28030</v>
      </c>
      <c r="I39" s="201">
        <f>G39-H39</f>
        <v>2071</v>
      </c>
      <c r="J39" s="201">
        <f>$F39*I39</f>
        <v>-2071000</v>
      </c>
      <c r="K39" s="789">
        <f>J39/1000000</f>
        <v>-2.0710000000000002</v>
      </c>
      <c r="L39" s="248">
        <v>4086</v>
      </c>
      <c r="M39" s="249">
        <v>4085</v>
      </c>
      <c r="N39" s="201">
        <f>L39-M39</f>
        <v>1</v>
      </c>
      <c r="O39" s="201">
        <f>$F39*N39</f>
        <v>-1000</v>
      </c>
      <c r="P39" s="789">
        <f>O39/1000000</f>
        <v>-1E-3</v>
      </c>
      <c r="Q39" s="333"/>
    </row>
    <row r="40" spans="1:17" s="329" customFormat="1" ht="15.95" customHeight="1">
      <c r="A40" s="264">
        <v>27</v>
      </c>
      <c r="B40" s="265" t="s">
        <v>99</v>
      </c>
      <c r="C40" s="268" t="s">
        <v>496</v>
      </c>
      <c r="D40" s="254" t="s">
        <v>438</v>
      </c>
      <c r="E40" s="336" t="s">
        <v>300</v>
      </c>
      <c r="F40" s="571">
        <v>-0.5</v>
      </c>
      <c r="G40" s="248">
        <v>10503000</v>
      </c>
      <c r="H40" s="249">
        <v>8261000</v>
      </c>
      <c r="I40" s="201">
        <f>G40-H40</f>
        <v>2242000</v>
      </c>
      <c r="J40" s="201">
        <f>$F40*I40</f>
        <v>-1121000</v>
      </c>
      <c r="K40" s="789">
        <f>J40/1000000</f>
        <v>-1.121</v>
      </c>
      <c r="L40" s="248">
        <v>1126000</v>
      </c>
      <c r="M40" s="249">
        <v>1126000</v>
      </c>
      <c r="N40" s="201">
        <f>L40-M40</f>
        <v>0</v>
      </c>
      <c r="O40" s="201">
        <f>$F40*N40</f>
        <v>0</v>
      </c>
      <c r="P40" s="789">
        <f>O40/1000000</f>
        <v>0</v>
      </c>
      <c r="Q40" s="341"/>
    </row>
    <row r="41" spans="1:17" s="329" customFormat="1" ht="15.95" customHeight="1">
      <c r="A41" s="264">
        <v>28</v>
      </c>
      <c r="B41" s="265" t="s">
        <v>100</v>
      </c>
      <c r="C41" s="268">
        <v>4864934</v>
      </c>
      <c r="D41" s="30" t="s">
        <v>12</v>
      </c>
      <c r="E41" s="31" t="s">
        <v>300</v>
      </c>
      <c r="F41" s="273">
        <v>-1000</v>
      </c>
      <c r="G41" s="248">
        <v>19171</v>
      </c>
      <c r="H41" s="249">
        <v>18495</v>
      </c>
      <c r="I41" s="201">
        <f>G41-H41</f>
        <v>676</v>
      </c>
      <c r="J41" s="201">
        <f>$F41*I41</f>
        <v>-676000</v>
      </c>
      <c r="K41" s="789">
        <f>J41/1000000</f>
        <v>-0.67600000000000005</v>
      </c>
      <c r="L41" s="248">
        <v>999915</v>
      </c>
      <c r="M41" s="249">
        <v>999915</v>
      </c>
      <c r="N41" s="201">
        <f>L41-M41</f>
        <v>0</v>
      </c>
      <c r="O41" s="201">
        <f>$F41*N41</f>
        <v>0</v>
      </c>
      <c r="P41" s="789">
        <f>O41/1000000</f>
        <v>0</v>
      </c>
      <c r="Q41" s="352"/>
    </row>
    <row r="42" spans="1:17" s="329" customFormat="1" ht="15.95" customHeight="1">
      <c r="A42" s="264">
        <v>29</v>
      </c>
      <c r="B42" s="240" t="s">
        <v>101</v>
      </c>
      <c r="C42" s="268">
        <v>4864906</v>
      </c>
      <c r="D42" s="30" t="s">
        <v>12</v>
      </c>
      <c r="E42" s="31" t="s">
        <v>300</v>
      </c>
      <c r="F42" s="273">
        <v>-1000</v>
      </c>
      <c r="G42" s="248">
        <v>11249</v>
      </c>
      <c r="H42" s="249">
        <v>10377</v>
      </c>
      <c r="I42" s="201">
        <f>G42-H42</f>
        <v>872</v>
      </c>
      <c r="J42" s="201">
        <f>$F42*I42</f>
        <v>-872000</v>
      </c>
      <c r="K42" s="789">
        <f>J42/1000000</f>
        <v>-0.872</v>
      </c>
      <c r="L42" s="248">
        <v>999760</v>
      </c>
      <c r="M42" s="249">
        <v>999760</v>
      </c>
      <c r="N42" s="201">
        <f>L42-M42</f>
        <v>0</v>
      </c>
      <c r="O42" s="201">
        <f>$F42*N42</f>
        <v>0</v>
      </c>
      <c r="P42" s="789">
        <f>O42/1000000</f>
        <v>0</v>
      </c>
      <c r="Q42" s="345"/>
    </row>
    <row r="43" spans="1:17" s="329" customFormat="1" ht="15.95" customHeight="1">
      <c r="A43" s="264"/>
      <c r="B43" s="267" t="s">
        <v>360</v>
      </c>
      <c r="C43" s="268"/>
      <c r="D43" s="335"/>
      <c r="E43" s="336"/>
      <c r="F43" s="273"/>
      <c r="G43" s="248"/>
      <c r="H43" s="249"/>
      <c r="I43" s="201"/>
      <c r="J43" s="201"/>
      <c r="K43" s="789"/>
      <c r="L43" s="248"/>
      <c r="M43" s="249"/>
      <c r="N43" s="201"/>
      <c r="O43" s="201"/>
      <c r="P43" s="789"/>
      <c r="Q43" s="539"/>
    </row>
    <row r="44" spans="1:17" s="329" customFormat="1" ht="15.95" customHeight="1">
      <c r="A44" s="264">
        <v>30</v>
      </c>
      <c r="B44" s="265" t="s">
        <v>98</v>
      </c>
      <c r="C44" s="268">
        <v>4864933</v>
      </c>
      <c r="D44" s="335" t="s">
        <v>12</v>
      </c>
      <c r="E44" s="336" t="s">
        <v>300</v>
      </c>
      <c r="F44" s="273">
        <v>-2000</v>
      </c>
      <c r="G44" s="248">
        <v>586</v>
      </c>
      <c r="H44" s="249">
        <v>586</v>
      </c>
      <c r="I44" s="201">
        <f>G44-H44</f>
        <v>0</v>
      </c>
      <c r="J44" s="201">
        <f>$F44*I44</f>
        <v>0</v>
      </c>
      <c r="K44" s="789">
        <f>J44/1000000</f>
        <v>0</v>
      </c>
      <c r="L44" s="248">
        <v>5038</v>
      </c>
      <c r="M44" s="249">
        <v>4932</v>
      </c>
      <c r="N44" s="201">
        <f>L44-M44</f>
        <v>106</v>
      </c>
      <c r="O44" s="201">
        <f>$F44*N44</f>
        <v>-212000</v>
      </c>
      <c r="P44" s="789">
        <f>O44/1000000</f>
        <v>-0.21199999999999999</v>
      </c>
      <c r="Q44" s="505"/>
    </row>
    <row r="45" spans="1:17" s="329" customFormat="1" ht="15.95" customHeight="1">
      <c r="A45" s="264">
        <v>31</v>
      </c>
      <c r="B45" s="265" t="s">
        <v>363</v>
      </c>
      <c r="C45" s="268">
        <v>5128456</v>
      </c>
      <c r="D45" s="335" t="s">
        <v>12</v>
      </c>
      <c r="E45" s="336" t="s">
        <v>300</v>
      </c>
      <c r="F45" s="273">
        <v>-1000</v>
      </c>
      <c r="G45" s="248">
        <v>99383</v>
      </c>
      <c r="H45" s="249">
        <v>99383</v>
      </c>
      <c r="I45" s="201">
        <f>G45-H45</f>
        <v>0</v>
      </c>
      <c r="J45" s="201">
        <f>$F45*I45</f>
        <v>0</v>
      </c>
      <c r="K45" s="789">
        <f>J45/1000000</f>
        <v>0</v>
      </c>
      <c r="L45" s="248">
        <v>16010</v>
      </c>
      <c r="M45" s="249">
        <v>15810</v>
      </c>
      <c r="N45" s="201">
        <f>L45-M45</f>
        <v>200</v>
      </c>
      <c r="O45" s="201">
        <f>$F45*N45</f>
        <v>-200000</v>
      </c>
      <c r="P45" s="789">
        <f>O45/1000000</f>
        <v>-0.2</v>
      </c>
      <c r="Q45" s="677"/>
    </row>
    <row r="46" spans="1:17" s="329" customFormat="1" ht="15.95" customHeight="1">
      <c r="A46" s="264">
        <v>32</v>
      </c>
      <c r="B46" s="265" t="s">
        <v>361</v>
      </c>
      <c r="C46" s="268">
        <v>4864830</v>
      </c>
      <c r="D46" s="335" t="s">
        <v>12</v>
      </c>
      <c r="E46" s="336" t="s">
        <v>300</v>
      </c>
      <c r="F46" s="273">
        <v>-5000</v>
      </c>
      <c r="G46" s="248">
        <v>4340</v>
      </c>
      <c r="H46" s="249">
        <v>4334</v>
      </c>
      <c r="I46" s="201">
        <f>G46-H46</f>
        <v>6</v>
      </c>
      <c r="J46" s="201">
        <f>$F46*I46</f>
        <v>-30000</v>
      </c>
      <c r="K46" s="789">
        <f>J46/1000000</f>
        <v>-0.03</v>
      </c>
      <c r="L46" s="248">
        <v>1505</v>
      </c>
      <c r="M46" s="249">
        <v>1494</v>
      </c>
      <c r="N46" s="201">
        <f>L46-M46</f>
        <v>11</v>
      </c>
      <c r="O46" s="201">
        <f>$F46*N46</f>
        <v>-55000</v>
      </c>
      <c r="P46" s="789">
        <f>O46/1000000</f>
        <v>-5.5E-2</v>
      </c>
      <c r="Q46" s="551"/>
    </row>
    <row r="47" spans="1:17" s="329" customFormat="1" ht="14.25" customHeight="1">
      <c r="A47" s="264"/>
      <c r="B47" s="267" t="s">
        <v>40</v>
      </c>
      <c r="C47" s="268"/>
      <c r="D47" s="30"/>
      <c r="E47" s="30"/>
      <c r="F47" s="273"/>
      <c r="G47" s="248"/>
      <c r="H47" s="249"/>
      <c r="I47" s="201"/>
      <c r="J47" s="201"/>
      <c r="K47" s="789"/>
      <c r="L47" s="248"/>
      <c r="M47" s="249"/>
      <c r="N47" s="201"/>
      <c r="O47" s="201"/>
      <c r="P47" s="789"/>
      <c r="Q47" s="333"/>
    </row>
    <row r="48" spans="1:17" s="329" customFormat="1" ht="14.25" customHeight="1">
      <c r="A48" s="264"/>
      <c r="B48" s="266" t="s">
        <v>17</v>
      </c>
      <c r="C48" s="268"/>
      <c r="D48" s="33"/>
      <c r="E48" s="33"/>
      <c r="F48" s="273"/>
      <c r="G48" s="248"/>
      <c r="H48" s="249"/>
      <c r="I48" s="201"/>
      <c r="J48" s="201"/>
      <c r="K48" s="789"/>
      <c r="L48" s="248"/>
      <c r="M48" s="249"/>
      <c r="N48" s="201"/>
      <c r="O48" s="201"/>
      <c r="P48" s="789"/>
      <c r="Q48" s="333"/>
    </row>
    <row r="49" spans="1:17" s="329" customFormat="1" ht="14.25" customHeight="1">
      <c r="A49" s="264">
        <v>33</v>
      </c>
      <c r="B49" s="265" t="s">
        <v>18</v>
      </c>
      <c r="C49" s="268">
        <v>4865119</v>
      </c>
      <c r="D49" s="335" t="s">
        <v>12</v>
      </c>
      <c r="E49" s="336" t="s">
        <v>300</v>
      </c>
      <c r="F49" s="273">
        <v>1333.33</v>
      </c>
      <c r="G49" s="264">
        <v>374</v>
      </c>
      <c r="H49" s="255">
        <v>374</v>
      </c>
      <c r="I49" s="255">
        <f>G49-H49</f>
        <v>0</v>
      </c>
      <c r="J49" s="255">
        <f>$F49*I49</f>
        <v>0</v>
      </c>
      <c r="K49" s="787">
        <f>J49/1000000</f>
        <v>0</v>
      </c>
      <c r="L49" s="264">
        <v>28</v>
      </c>
      <c r="M49" s="255">
        <v>28</v>
      </c>
      <c r="N49" s="255">
        <f>L49-M49</f>
        <v>0</v>
      </c>
      <c r="O49" s="255">
        <f>$F49*N49</f>
        <v>0</v>
      </c>
      <c r="P49" s="787">
        <f>O49/1000000</f>
        <v>0</v>
      </c>
      <c r="Q49" s="953"/>
    </row>
    <row r="50" spans="1:17" s="329" customFormat="1" ht="15.95" customHeight="1">
      <c r="A50" s="264">
        <v>34</v>
      </c>
      <c r="B50" s="265" t="s">
        <v>19</v>
      </c>
      <c r="C50" s="268">
        <v>4864825</v>
      </c>
      <c r="D50" s="30" t="s">
        <v>12</v>
      </c>
      <c r="E50" s="31" t="s">
        <v>300</v>
      </c>
      <c r="F50" s="273">
        <v>133.33000000000001</v>
      </c>
      <c r="G50" s="248">
        <v>6704</v>
      </c>
      <c r="H50" s="249">
        <v>6704</v>
      </c>
      <c r="I50" s="201">
        <f>G50-H50</f>
        <v>0</v>
      </c>
      <c r="J50" s="201">
        <f>$F50*I50</f>
        <v>0</v>
      </c>
      <c r="K50" s="789">
        <f>J50/1000000</f>
        <v>0</v>
      </c>
      <c r="L50" s="248">
        <v>4735</v>
      </c>
      <c r="M50" s="249">
        <v>8090</v>
      </c>
      <c r="N50" s="201">
        <f>L50-M50</f>
        <v>-3355</v>
      </c>
      <c r="O50" s="201">
        <f>$F50*N50</f>
        <v>-447322.15</v>
      </c>
      <c r="P50" s="789">
        <f>O50/1000000</f>
        <v>-0.44732215000000003</v>
      </c>
      <c r="Q50" s="333"/>
    </row>
    <row r="51" spans="1:17" s="329" customFormat="1" ht="15.95" customHeight="1">
      <c r="A51" s="264"/>
      <c r="B51" s="267" t="s">
        <v>110</v>
      </c>
      <c r="C51" s="268"/>
      <c r="D51" s="30"/>
      <c r="E51" s="30"/>
      <c r="F51" s="273"/>
      <c r="G51" s="248"/>
      <c r="H51" s="249"/>
      <c r="I51" s="201"/>
      <c r="J51" s="201"/>
      <c r="K51" s="789"/>
      <c r="L51" s="248"/>
      <c r="M51" s="249"/>
      <c r="N51" s="201"/>
      <c r="O51" s="201"/>
      <c r="P51" s="789"/>
      <c r="Q51" s="333"/>
    </row>
    <row r="52" spans="1:17" s="329" customFormat="1" ht="15.95" customHeight="1">
      <c r="A52" s="264">
        <v>35</v>
      </c>
      <c r="B52" s="265" t="s">
        <v>111</v>
      </c>
      <c r="C52" s="268">
        <v>4865137</v>
      </c>
      <c r="D52" s="30" t="s">
        <v>12</v>
      </c>
      <c r="E52" s="31" t="s">
        <v>300</v>
      </c>
      <c r="F52" s="273">
        <v>1000</v>
      </c>
      <c r="G52" s="248">
        <v>0</v>
      </c>
      <c r="H52" s="249">
        <v>0</v>
      </c>
      <c r="I52" s="201">
        <f>G52-H52</f>
        <v>0</v>
      </c>
      <c r="J52" s="201">
        <f>$F52*I52</f>
        <v>0</v>
      </c>
      <c r="K52" s="789">
        <f>J52/1000000</f>
        <v>0</v>
      </c>
      <c r="L52" s="248">
        <v>0</v>
      </c>
      <c r="M52" s="249">
        <v>0</v>
      </c>
      <c r="N52" s="201">
        <f>L52-M52</f>
        <v>0</v>
      </c>
      <c r="O52" s="201">
        <f>$F52*N52</f>
        <v>0</v>
      </c>
      <c r="P52" s="789">
        <f>O52/1000000</f>
        <v>0</v>
      </c>
      <c r="Q52" s="333"/>
    </row>
    <row r="53" spans="1:17" s="356" customFormat="1" ht="15.95" customHeight="1">
      <c r="A53" s="264">
        <v>36</v>
      </c>
      <c r="B53" s="240" t="s">
        <v>112</v>
      </c>
      <c r="C53" s="268">
        <v>4864828</v>
      </c>
      <c r="D53" s="33" t="s">
        <v>12</v>
      </c>
      <c r="E53" s="31" t="s">
        <v>300</v>
      </c>
      <c r="F53" s="273">
        <v>133</v>
      </c>
      <c r="G53" s="248">
        <v>992341</v>
      </c>
      <c r="H53" s="249">
        <v>992361</v>
      </c>
      <c r="I53" s="201">
        <f>G53-H53</f>
        <v>-20</v>
      </c>
      <c r="J53" s="201">
        <f>$F53*I53</f>
        <v>-2660</v>
      </c>
      <c r="K53" s="789">
        <f>J53/1000000</f>
        <v>-2.66E-3</v>
      </c>
      <c r="L53" s="248">
        <v>994126</v>
      </c>
      <c r="M53" s="249">
        <v>994159</v>
      </c>
      <c r="N53" s="201">
        <f>L53-M53</f>
        <v>-33</v>
      </c>
      <c r="O53" s="201">
        <f>$F53*N53</f>
        <v>-4389</v>
      </c>
      <c r="P53" s="789">
        <f>O53/1000000</f>
        <v>-4.3889999999999997E-3</v>
      </c>
      <c r="Q53" s="720"/>
    </row>
    <row r="54" spans="1:17" s="329" customFormat="1" ht="15.95" customHeight="1">
      <c r="A54" s="264"/>
      <c r="B54" s="266" t="s">
        <v>393</v>
      </c>
      <c r="C54" s="268"/>
      <c r="D54" s="33"/>
      <c r="E54" s="31"/>
      <c r="F54" s="273"/>
      <c r="G54" s="248"/>
      <c r="H54" s="249"/>
      <c r="I54" s="201"/>
      <c r="J54" s="201"/>
      <c r="K54" s="789"/>
      <c r="L54" s="248"/>
      <c r="M54" s="249"/>
      <c r="N54" s="201"/>
      <c r="O54" s="201"/>
      <c r="P54" s="789"/>
      <c r="Q54" s="720"/>
    </row>
    <row r="55" spans="1:17" s="329" customFormat="1" ht="15.95" customHeight="1">
      <c r="A55" s="264">
        <v>37</v>
      </c>
      <c r="B55" s="240" t="s">
        <v>34</v>
      </c>
      <c r="C55" s="268">
        <v>5295145</v>
      </c>
      <c r="D55" s="33" t="s">
        <v>12</v>
      </c>
      <c r="E55" s="31" t="s">
        <v>300</v>
      </c>
      <c r="F55" s="273">
        <v>-1000</v>
      </c>
      <c r="G55" s="248">
        <v>998501</v>
      </c>
      <c r="H55" s="249">
        <v>998475</v>
      </c>
      <c r="I55" s="201">
        <f>G55-H55</f>
        <v>26</v>
      </c>
      <c r="J55" s="201">
        <f>$F55*I55</f>
        <v>-26000</v>
      </c>
      <c r="K55" s="789">
        <f>J55/1000000</f>
        <v>-2.5999999999999999E-2</v>
      </c>
      <c r="L55" s="248">
        <v>990742</v>
      </c>
      <c r="M55" s="249">
        <v>990699</v>
      </c>
      <c r="N55" s="201">
        <f>L55-M55</f>
        <v>43</v>
      </c>
      <c r="O55" s="201">
        <f>$F55*N55</f>
        <v>-43000</v>
      </c>
      <c r="P55" s="789">
        <f>O55/1000000</f>
        <v>-4.2999999999999997E-2</v>
      </c>
      <c r="Q55" s="720"/>
    </row>
    <row r="56" spans="1:17" s="356" customFormat="1" ht="15.95" customHeight="1">
      <c r="A56" s="264">
        <v>38</v>
      </c>
      <c r="B56" s="240" t="s">
        <v>161</v>
      </c>
      <c r="C56" s="268">
        <v>5295146</v>
      </c>
      <c r="D56" s="268" t="s">
        <v>12</v>
      </c>
      <c r="E56" s="268" t="s">
        <v>300</v>
      </c>
      <c r="F56" s="273">
        <v>-1000</v>
      </c>
      <c r="G56" s="248">
        <v>14155</v>
      </c>
      <c r="H56" s="249">
        <v>14130</v>
      </c>
      <c r="I56" s="268">
        <f>G56-H56</f>
        <v>25</v>
      </c>
      <c r="J56" s="268">
        <f>$F56*I56</f>
        <v>-25000</v>
      </c>
      <c r="K56" s="764">
        <f>J56/1000000</f>
        <v>-2.5000000000000001E-2</v>
      </c>
      <c r="L56" s="248">
        <v>969895</v>
      </c>
      <c r="M56" s="249">
        <v>969857</v>
      </c>
      <c r="N56" s="268">
        <f>L56-M56</f>
        <v>38</v>
      </c>
      <c r="O56" s="268">
        <f>$F56*N56</f>
        <v>-38000</v>
      </c>
      <c r="P56" s="764">
        <f>O56/1000000</f>
        <v>-3.7999999999999999E-2</v>
      </c>
      <c r="Q56" s="720"/>
    </row>
    <row r="57" spans="1:17" s="356" customFormat="1" ht="15.95" customHeight="1">
      <c r="A57" s="264"/>
      <c r="B57" s="266" t="s">
        <v>468</v>
      </c>
      <c r="C57" s="268"/>
      <c r="D57" s="268"/>
      <c r="E57" s="268"/>
      <c r="F57" s="273"/>
      <c r="G57" s="248"/>
      <c r="H57" s="249"/>
      <c r="I57" s="268"/>
      <c r="J57" s="268"/>
      <c r="K57" s="787"/>
      <c r="L57" s="249"/>
      <c r="M57" s="249"/>
      <c r="N57" s="268"/>
      <c r="O57" s="268"/>
      <c r="P57" s="787"/>
      <c r="Q57" s="720"/>
    </row>
    <row r="58" spans="1:17" s="356" customFormat="1" ht="15.95" customHeight="1">
      <c r="A58" s="264">
        <v>39</v>
      </c>
      <c r="B58" s="265" t="s">
        <v>469</v>
      </c>
      <c r="C58" s="268" t="s">
        <v>471</v>
      </c>
      <c r="D58" s="254" t="s">
        <v>438</v>
      </c>
      <c r="E58" s="240" t="s">
        <v>300</v>
      </c>
      <c r="F58" s="273">
        <v>-1</v>
      </c>
      <c r="G58" s="248">
        <v>3238000.13</v>
      </c>
      <c r="H58" s="249">
        <v>2479000.06</v>
      </c>
      <c r="I58" s="201">
        <f>G58-H58</f>
        <v>759000.06999999983</v>
      </c>
      <c r="J58" s="201">
        <f>$F58*I58</f>
        <v>-759000.06999999983</v>
      </c>
      <c r="K58" s="789">
        <f>J58/1000000</f>
        <v>-0.7590000699999998</v>
      </c>
      <c r="L58" s="248">
        <v>628000</v>
      </c>
      <c r="M58" s="249">
        <v>628000</v>
      </c>
      <c r="N58" s="201">
        <f>L58-M58</f>
        <v>0</v>
      </c>
      <c r="O58" s="201">
        <f>$F58*N58</f>
        <v>0</v>
      </c>
      <c r="P58" s="789">
        <f>O58/1000000</f>
        <v>0</v>
      </c>
      <c r="Q58" s="720"/>
    </row>
    <row r="59" spans="1:17" s="356" customFormat="1" ht="15.95" customHeight="1">
      <c r="A59" s="264">
        <v>40</v>
      </c>
      <c r="B59" s="265" t="s">
        <v>470</v>
      </c>
      <c r="C59" s="268" t="s">
        <v>472</v>
      </c>
      <c r="D59" s="254" t="s">
        <v>438</v>
      </c>
      <c r="E59" s="240" t="s">
        <v>300</v>
      </c>
      <c r="F59" s="273">
        <v>-1</v>
      </c>
      <c r="G59" s="248">
        <v>5395999.7400000002</v>
      </c>
      <c r="H59" s="249">
        <v>4702000.13</v>
      </c>
      <c r="I59" s="268">
        <f>G59-H59</f>
        <v>693999.61000000034</v>
      </c>
      <c r="J59" s="268">
        <f>$F59*I59</f>
        <v>-693999.61000000034</v>
      </c>
      <c r="K59" s="764">
        <f>J59/1000000</f>
        <v>-0.69399961000000032</v>
      </c>
      <c r="L59" s="248">
        <v>763000</v>
      </c>
      <c r="M59" s="249">
        <v>763000</v>
      </c>
      <c r="N59" s="268">
        <f>L59-M59</f>
        <v>0</v>
      </c>
      <c r="O59" s="268">
        <f>$F59*N59</f>
        <v>0</v>
      </c>
      <c r="P59" s="764">
        <f>O59/1000000</f>
        <v>0</v>
      </c>
      <c r="Q59" s="720"/>
    </row>
    <row r="60" spans="1:17" s="329" customFormat="1" ht="6" customHeight="1" thickBot="1">
      <c r="A60" s="507"/>
      <c r="B60" s="545"/>
      <c r="C60" s="269"/>
      <c r="D60" s="907"/>
      <c r="E60" s="361"/>
      <c r="F60" s="908"/>
      <c r="G60" s="331"/>
      <c r="H60" s="332"/>
      <c r="I60" s="909"/>
      <c r="J60" s="909"/>
      <c r="K60" s="910"/>
      <c r="L60" s="332"/>
      <c r="M60" s="332"/>
      <c r="N60" s="909"/>
      <c r="O60" s="909"/>
      <c r="P60" s="910"/>
      <c r="Q60" s="400"/>
    </row>
    <row r="61" spans="1:17" s="329" customFormat="1" ht="15" customHeight="1" thickTop="1">
      <c r="B61" s="11" t="s">
        <v>128</v>
      </c>
      <c r="F61" s="433"/>
      <c r="G61" s="249"/>
      <c r="H61" s="249"/>
      <c r="I61" s="392"/>
      <c r="J61" s="392"/>
      <c r="K61" s="793">
        <f>SUM(K8:K60)-K32</f>
        <v>-11.088482110000001</v>
      </c>
      <c r="N61" s="392"/>
      <c r="O61" s="392"/>
      <c r="P61" s="793">
        <f>SUM(P8:P60)-P32</f>
        <v>-1.5805775999999998</v>
      </c>
    </row>
    <row r="62" spans="1:17" s="329" customFormat="1" ht="1.5" customHeight="1">
      <c r="B62" s="11"/>
      <c r="F62" s="433"/>
      <c r="G62" s="249"/>
      <c r="H62" s="249"/>
      <c r="I62" s="392"/>
      <c r="J62" s="392"/>
      <c r="K62" s="794"/>
      <c r="N62" s="392"/>
      <c r="O62" s="392"/>
      <c r="P62" s="794"/>
    </row>
    <row r="63" spans="1:17" s="329" customFormat="1" ht="16.5">
      <c r="B63" s="11" t="s">
        <v>129</v>
      </c>
      <c r="F63" s="433"/>
      <c r="G63" s="249"/>
      <c r="H63" s="249"/>
      <c r="I63" s="392"/>
      <c r="J63" s="392"/>
      <c r="K63" s="793">
        <f>SUM(K61:K62)</f>
        <v>-11.088482110000001</v>
      </c>
      <c r="N63" s="392"/>
      <c r="O63" s="392"/>
      <c r="P63" s="793">
        <f>SUM(P61:P62)</f>
        <v>-1.5805775999999998</v>
      </c>
    </row>
    <row r="64" spans="1:17" s="329" customFormat="1" ht="15">
      <c r="F64" s="433"/>
      <c r="G64" s="249"/>
      <c r="H64" s="249"/>
      <c r="K64" s="494"/>
      <c r="P64" s="494"/>
    </row>
    <row r="65" spans="1:17" s="329" customFormat="1" ht="15">
      <c r="F65" s="433"/>
      <c r="G65" s="249"/>
      <c r="H65" s="249"/>
      <c r="K65" s="494"/>
      <c r="P65" s="494"/>
      <c r="Q65" s="604" t="str">
        <f>NDPL!$Q$1</f>
        <v>DECEMBER-2024</v>
      </c>
    </row>
    <row r="66" spans="1:17" s="329" customFormat="1" ht="15">
      <c r="F66" s="433"/>
      <c r="G66" s="249"/>
      <c r="H66" s="249"/>
      <c r="K66" s="494"/>
      <c r="P66" s="494"/>
    </row>
    <row r="67" spans="1:17" s="329" customFormat="1" ht="15">
      <c r="F67" s="433"/>
      <c r="G67" s="249"/>
      <c r="H67" s="249"/>
      <c r="K67" s="494"/>
      <c r="P67" s="494"/>
      <c r="Q67" s="604"/>
    </row>
    <row r="68" spans="1:17" s="329" customFormat="1" ht="18.75" thickBot="1">
      <c r="A68" s="70" t="s">
        <v>219</v>
      </c>
      <c r="F68" s="433"/>
      <c r="G68" s="605"/>
      <c r="H68" s="605"/>
      <c r="I68" s="35" t="s">
        <v>7</v>
      </c>
      <c r="J68" s="356"/>
      <c r="K68" s="762"/>
      <c r="L68" s="356"/>
      <c r="M68" s="356"/>
      <c r="N68" s="35" t="s">
        <v>348</v>
      </c>
      <c r="O68" s="356"/>
      <c r="P68" s="762"/>
    </row>
    <row r="69" spans="1:17" s="329" customFormat="1" ht="39.75" thickTop="1" thickBot="1">
      <c r="A69" s="369" t="s">
        <v>8</v>
      </c>
      <c r="B69" s="370" t="s">
        <v>9</v>
      </c>
      <c r="C69" s="371" t="s">
        <v>1</v>
      </c>
      <c r="D69" s="371" t="s">
        <v>2</v>
      </c>
      <c r="E69" s="371" t="s">
        <v>3</v>
      </c>
      <c r="F69" s="371" t="s">
        <v>10</v>
      </c>
      <c r="G69" s="369" t="str">
        <f>NDPL!G5</f>
        <v>FINAL READING 31/12/2024</v>
      </c>
      <c r="H69" s="371" t="str">
        <f>NDPL!H5</f>
        <v>INTIAL READING 01/12/2024</v>
      </c>
      <c r="I69" s="371" t="s">
        <v>4</v>
      </c>
      <c r="J69" s="371" t="s">
        <v>5</v>
      </c>
      <c r="K69" s="772" t="s">
        <v>6</v>
      </c>
      <c r="L69" s="369" t="str">
        <f>NDPL!G5</f>
        <v>FINAL READING 31/12/2024</v>
      </c>
      <c r="M69" s="371" t="str">
        <f>NDPL!H5</f>
        <v>INTIAL READING 01/12/2024</v>
      </c>
      <c r="N69" s="371" t="s">
        <v>4</v>
      </c>
      <c r="O69" s="371" t="s">
        <v>5</v>
      </c>
      <c r="P69" s="772" t="s">
        <v>6</v>
      </c>
      <c r="Q69" s="387" t="s">
        <v>266</v>
      </c>
    </row>
    <row r="70" spans="1:17" s="329" customFormat="1" ht="17.25" thickTop="1" thickBot="1">
      <c r="A70" s="590"/>
      <c r="B70" s="606"/>
      <c r="C70" s="590"/>
      <c r="D70" s="590"/>
      <c r="E70" s="590"/>
      <c r="F70" s="607"/>
      <c r="G70" s="590"/>
      <c r="H70" s="590"/>
      <c r="I70" s="590"/>
      <c r="J70" s="590"/>
      <c r="K70" s="795"/>
      <c r="L70" s="590"/>
      <c r="M70" s="590"/>
      <c r="N70" s="590"/>
      <c r="O70" s="590"/>
      <c r="P70" s="795"/>
    </row>
    <row r="71" spans="1:17" s="329" customFormat="1" ht="15.95" customHeight="1" thickTop="1">
      <c r="A71" s="262"/>
      <c r="B71" s="263" t="s">
        <v>116</v>
      </c>
      <c r="C71" s="26"/>
      <c r="D71" s="26"/>
      <c r="E71" s="26"/>
      <c r="F71" s="241"/>
      <c r="G71" s="19"/>
      <c r="H71" s="338"/>
      <c r="I71" s="338"/>
      <c r="J71" s="338"/>
      <c r="K71" s="765"/>
      <c r="L71" s="19"/>
      <c r="M71" s="338"/>
      <c r="N71" s="338"/>
      <c r="O71" s="338"/>
      <c r="P71" s="765"/>
      <c r="Q71" s="391"/>
    </row>
    <row r="72" spans="1:17" s="329" customFormat="1" ht="15.95" customHeight="1">
      <c r="A72" s="264">
        <v>1</v>
      </c>
      <c r="B72" s="265" t="s">
        <v>14</v>
      </c>
      <c r="C72" s="268">
        <v>4864977</v>
      </c>
      <c r="D72" s="30" t="s">
        <v>12</v>
      </c>
      <c r="E72" s="31" t="s">
        <v>300</v>
      </c>
      <c r="F72" s="273">
        <v>-1000</v>
      </c>
      <c r="G72" s="248">
        <v>2248</v>
      </c>
      <c r="H72" s="249">
        <v>1946</v>
      </c>
      <c r="I72" s="249">
        <f>G72-H72</f>
        <v>302</v>
      </c>
      <c r="J72" s="249">
        <f>$F72*I72</f>
        <v>-302000</v>
      </c>
      <c r="K72" s="758">
        <f>J72/1000000</f>
        <v>-0.30199999999999999</v>
      </c>
      <c r="L72" s="248">
        <v>1406</v>
      </c>
      <c r="M72" s="249">
        <v>1390</v>
      </c>
      <c r="N72" s="249">
        <f>L72-M72</f>
        <v>16</v>
      </c>
      <c r="O72" s="249">
        <f>$F72*N72</f>
        <v>-16000</v>
      </c>
      <c r="P72" s="758">
        <f>O72/1000000</f>
        <v>-1.6E-2</v>
      </c>
      <c r="Q72" s="341"/>
    </row>
    <row r="73" spans="1:17" s="329" customFormat="1" ht="15.95" customHeight="1">
      <c r="A73" s="264">
        <v>2</v>
      </c>
      <c r="B73" s="265" t="s">
        <v>15</v>
      </c>
      <c r="C73" s="268">
        <v>4864939</v>
      </c>
      <c r="D73" s="30" t="s">
        <v>12</v>
      </c>
      <c r="E73" s="31" t="s">
        <v>300</v>
      </c>
      <c r="F73" s="273">
        <v>-1000</v>
      </c>
      <c r="G73" s="248">
        <v>1835</v>
      </c>
      <c r="H73" s="249">
        <v>1585</v>
      </c>
      <c r="I73" s="249">
        <f>G73-H73</f>
        <v>250</v>
      </c>
      <c r="J73" s="249">
        <f>$F73*I73</f>
        <v>-250000</v>
      </c>
      <c r="K73" s="758">
        <f>J73/1000000</f>
        <v>-0.25</v>
      </c>
      <c r="L73" s="248">
        <v>1873</v>
      </c>
      <c r="M73" s="249">
        <v>1833</v>
      </c>
      <c r="N73" s="249">
        <f>L73-M73</f>
        <v>40</v>
      </c>
      <c r="O73" s="249">
        <f>$F73*N73</f>
        <v>-40000</v>
      </c>
      <c r="P73" s="758">
        <f>O73/1000000</f>
        <v>-0.04</v>
      </c>
      <c r="Q73" s="341"/>
    </row>
    <row r="74" spans="1:17" s="329" customFormat="1" ht="15">
      <c r="A74" s="264">
        <v>3</v>
      </c>
      <c r="B74" s="265" t="s">
        <v>16</v>
      </c>
      <c r="C74" s="268">
        <v>5100230</v>
      </c>
      <c r="D74" s="30" t="s">
        <v>12</v>
      </c>
      <c r="E74" s="31" t="s">
        <v>300</v>
      </c>
      <c r="F74" s="273">
        <v>-1000</v>
      </c>
      <c r="G74" s="248">
        <v>938</v>
      </c>
      <c r="H74" s="249">
        <v>779</v>
      </c>
      <c r="I74" s="249">
        <f>G74-H74</f>
        <v>159</v>
      </c>
      <c r="J74" s="249">
        <f>$F74*I74</f>
        <v>-159000</v>
      </c>
      <c r="K74" s="758">
        <f>J74/1000000</f>
        <v>-0.159</v>
      </c>
      <c r="L74" s="248">
        <v>620</v>
      </c>
      <c r="M74" s="249">
        <v>611</v>
      </c>
      <c r="N74" s="249">
        <f>L74-M74</f>
        <v>9</v>
      </c>
      <c r="O74" s="249">
        <f>$F74*N74</f>
        <v>-9000</v>
      </c>
      <c r="P74" s="758">
        <f>O74/1000000</f>
        <v>-8.9999999999999993E-3</v>
      </c>
      <c r="Q74" s="330"/>
    </row>
    <row r="75" spans="1:17" s="329" customFormat="1" ht="15">
      <c r="A75" s="264">
        <v>4</v>
      </c>
      <c r="B75" s="265" t="s">
        <v>151</v>
      </c>
      <c r="C75" s="268">
        <v>4864812</v>
      </c>
      <c r="D75" s="30" t="s">
        <v>12</v>
      </c>
      <c r="E75" s="31" t="s">
        <v>300</v>
      </c>
      <c r="F75" s="273">
        <v>-1000</v>
      </c>
      <c r="G75" s="248">
        <v>4976</v>
      </c>
      <c r="H75" s="249">
        <v>4354</v>
      </c>
      <c r="I75" s="249">
        <f>G75-H75</f>
        <v>622</v>
      </c>
      <c r="J75" s="249">
        <f>$F75*I75</f>
        <v>-622000</v>
      </c>
      <c r="K75" s="758">
        <f>J75/1000000</f>
        <v>-0.622</v>
      </c>
      <c r="L75" s="248">
        <v>999788</v>
      </c>
      <c r="M75" s="249">
        <v>999786</v>
      </c>
      <c r="N75" s="249">
        <f>L75-M75</f>
        <v>2</v>
      </c>
      <c r="O75" s="249">
        <f>$F75*N75</f>
        <v>-2000</v>
      </c>
      <c r="P75" s="758">
        <f>O75/1000000</f>
        <v>-2E-3</v>
      </c>
      <c r="Q75" s="564"/>
    </row>
    <row r="76" spans="1:17" s="329" customFormat="1" ht="15.95" customHeight="1">
      <c r="A76" s="264"/>
      <c r="B76" s="266" t="s">
        <v>117</v>
      </c>
      <c r="C76" s="268"/>
      <c r="D76" s="33"/>
      <c r="E76" s="33"/>
      <c r="F76" s="273"/>
      <c r="G76" s="248"/>
      <c r="H76" s="249"/>
      <c r="I76" s="344"/>
      <c r="J76" s="344"/>
      <c r="K76" s="796"/>
      <c r="L76" s="248"/>
      <c r="M76" s="249"/>
      <c r="N76" s="344"/>
      <c r="O76" s="344"/>
      <c r="P76" s="796"/>
      <c r="Q76" s="333"/>
    </row>
    <row r="77" spans="1:17" s="329" customFormat="1" ht="15" customHeight="1">
      <c r="A77" s="264">
        <v>5</v>
      </c>
      <c r="B77" s="265" t="s">
        <v>118</v>
      </c>
      <c r="C77" s="268">
        <v>4864978</v>
      </c>
      <c r="D77" s="30" t="s">
        <v>12</v>
      </c>
      <c r="E77" s="31" t="s">
        <v>300</v>
      </c>
      <c r="F77" s="273">
        <v>-1000</v>
      </c>
      <c r="G77" s="248">
        <v>42021</v>
      </c>
      <c r="H77" s="249">
        <v>42021</v>
      </c>
      <c r="I77" s="344">
        <f>G77-H77</f>
        <v>0</v>
      </c>
      <c r="J77" s="344">
        <f>$F77*I77</f>
        <v>0</v>
      </c>
      <c r="K77" s="796">
        <f>J77/1000000</f>
        <v>0</v>
      </c>
      <c r="L77" s="248">
        <v>3892</v>
      </c>
      <c r="M77" s="249">
        <v>3638</v>
      </c>
      <c r="N77" s="344">
        <f>L77-M77</f>
        <v>254</v>
      </c>
      <c r="O77" s="344">
        <f>$F77*N77</f>
        <v>-254000</v>
      </c>
      <c r="P77" s="796">
        <f>O77/1000000</f>
        <v>-0.254</v>
      </c>
      <c r="Q77" s="333"/>
    </row>
    <row r="78" spans="1:17" s="329" customFormat="1" ht="15" customHeight="1">
      <c r="A78" s="264">
        <v>6</v>
      </c>
      <c r="B78" s="265" t="s">
        <v>119</v>
      </c>
      <c r="C78" s="268">
        <v>5128466</v>
      </c>
      <c r="D78" s="30" t="s">
        <v>12</v>
      </c>
      <c r="E78" s="31" t="s">
        <v>300</v>
      </c>
      <c r="F78" s="273">
        <v>-500</v>
      </c>
      <c r="G78" s="248">
        <v>25569</v>
      </c>
      <c r="H78" s="249">
        <v>25539</v>
      </c>
      <c r="I78" s="344">
        <f>G78-H78</f>
        <v>30</v>
      </c>
      <c r="J78" s="344">
        <f>$F78*I78</f>
        <v>-15000</v>
      </c>
      <c r="K78" s="796">
        <f>J78/1000000</f>
        <v>-1.4999999999999999E-2</v>
      </c>
      <c r="L78" s="248">
        <v>8369</v>
      </c>
      <c r="M78" s="249">
        <v>8259</v>
      </c>
      <c r="N78" s="344">
        <f>L78-M78</f>
        <v>110</v>
      </c>
      <c r="O78" s="344">
        <f>$F78*N78</f>
        <v>-55000</v>
      </c>
      <c r="P78" s="796">
        <f>O78/1000000</f>
        <v>-5.5E-2</v>
      </c>
      <c r="Q78" s="333"/>
    </row>
    <row r="79" spans="1:17" s="329" customFormat="1" ht="15" customHeight="1">
      <c r="A79" s="264">
        <v>7</v>
      </c>
      <c r="B79" s="265" t="s">
        <v>120</v>
      </c>
      <c r="C79" s="268">
        <v>4864973</v>
      </c>
      <c r="D79" s="30" t="s">
        <v>12</v>
      </c>
      <c r="E79" s="31" t="s">
        <v>300</v>
      </c>
      <c r="F79" s="273">
        <v>-1000</v>
      </c>
      <c r="G79" s="248">
        <v>504</v>
      </c>
      <c r="H79" s="249">
        <v>503</v>
      </c>
      <c r="I79" s="344">
        <f>G79-H79</f>
        <v>1</v>
      </c>
      <c r="J79" s="344">
        <f>$F79*I79</f>
        <v>-1000</v>
      </c>
      <c r="K79" s="796">
        <f>J79/1000000</f>
        <v>-1E-3</v>
      </c>
      <c r="L79" s="248">
        <v>1531</v>
      </c>
      <c r="M79" s="249">
        <v>1501</v>
      </c>
      <c r="N79" s="344">
        <f>L79-M79</f>
        <v>30</v>
      </c>
      <c r="O79" s="344">
        <f>$F79*N79</f>
        <v>-30000</v>
      </c>
      <c r="P79" s="796">
        <f>O79/1000000</f>
        <v>-0.03</v>
      </c>
      <c r="Q79" s="333"/>
    </row>
    <row r="80" spans="1:17" s="363" customFormat="1" ht="15" customHeight="1">
      <c r="A80" s="733">
        <v>8</v>
      </c>
      <c r="B80" s="734" t="s">
        <v>497</v>
      </c>
      <c r="C80" s="736">
        <v>5128414</v>
      </c>
      <c r="D80" s="48" t="s">
        <v>12</v>
      </c>
      <c r="E80" s="49" t="s">
        <v>300</v>
      </c>
      <c r="F80" s="273">
        <v>-1000</v>
      </c>
      <c r="G80" s="248">
        <v>179</v>
      </c>
      <c r="H80" s="249">
        <v>173</v>
      </c>
      <c r="I80" s="344">
        <f>G80-H80</f>
        <v>6</v>
      </c>
      <c r="J80" s="344">
        <f>$F80*I80</f>
        <v>-6000</v>
      </c>
      <c r="K80" s="796">
        <f>J80/1000000</f>
        <v>-6.0000000000000001E-3</v>
      </c>
      <c r="L80" s="248">
        <v>165</v>
      </c>
      <c r="M80" s="249">
        <v>145</v>
      </c>
      <c r="N80" s="344">
        <f>L80-M80</f>
        <v>20</v>
      </c>
      <c r="O80" s="344">
        <f>$F80*N80</f>
        <v>-20000</v>
      </c>
      <c r="P80" s="796">
        <f>O80/1000000</f>
        <v>-0.02</v>
      </c>
      <c r="Q80" s="455"/>
    </row>
    <row r="81" spans="1:18" s="329" customFormat="1" ht="15.75" customHeight="1">
      <c r="A81" s="264">
        <v>9</v>
      </c>
      <c r="B81" s="265" t="s">
        <v>121</v>
      </c>
      <c r="C81" s="268">
        <v>4865024</v>
      </c>
      <c r="D81" s="30" t="s">
        <v>12</v>
      </c>
      <c r="E81" s="31" t="s">
        <v>300</v>
      </c>
      <c r="F81" s="273">
        <v>-1000</v>
      </c>
      <c r="G81" s="248">
        <v>2018</v>
      </c>
      <c r="H81" s="249">
        <v>2018</v>
      </c>
      <c r="I81" s="249">
        <f>G81-H81</f>
        <v>0</v>
      </c>
      <c r="J81" s="249">
        <f>$F81*I81</f>
        <v>0</v>
      </c>
      <c r="K81" s="758">
        <f>J81/1000000</f>
        <v>0</v>
      </c>
      <c r="L81" s="248">
        <v>221</v>
      </c>
      <c r="M81" s="249">
        <v>221</v>
      </c>
      <c r="N81" s="249">
        <f>L81-M81</f>
        <v>0</v>
      </c>
      <c r="O81" s="249">
        <f>$F81*N81</f>
        <v>0</v>
      </c>
      <c r="P81" s="758">
        <f>O81/1000000</f>
        <v>0</v>
      </c>
      <c r="Q81" s="952" t="s">
        <v>515</v>
      </c>
    </row>
    <row r="82" spans="1:18" s="329" customFormat="1" ht="15.75" customHeight="1">
      <c r="A82" s="264"/>
      <c r="B82" s="267" t="s">
        <v>122</v>
      </c>
      <c r="C82" s="268"/>
      <c r="D82" s="30"/>
      <c r="E82" s="30"/>
      <c r="F82" s="273"/>
      <c r="G82" s="248"/>
      <c r="H82" s="249"/>
      <c r="I82" s="344"/>
      <c r="J82" s="344"/>
      <c r="K82" s="796"/>
      <c r="L82" s="248"/>
      <c r="M82" s="249"/>
      <c r="N82" s="344"/>
      <c r="O82" s="344"/>
      <c r="P82" s="796"/>
      <c r="Q82" s="333"/>
    </row>
    <row r="83" spans="1:18" s="329" customFormat="1" ht="15.95" customHeight="1">
      <c r="A83" s="264">
        <v>10</v>
      </c>
      <c r="B83" s="265" t="s">
        <v>123</v>
      </c>
      <c r="C83" s="268">
        <v>5128441</v>
      </c>
      <c r="D83" s="30" t="s">
        <v>12</v>
      </c>
      <c r="E83" s="31" t="s">
        <v>300</v>
      </c>
      <c r="F83" s="273">
        <v>-1000</v>
      </c>
      <c r="G83" s="248">
        <v>756</v>
      </c>
      <c r="H83" s="249">
        <v>291</v>
      </c>
      <c r="I83" s="344">
        <f>G83-H83</f>
        <v>465</v>
      </c>
      <c r="J83" s="344">
        <f>$F83*I83</f>
        <v>-465000</v>
      </c>
      <c r="K83" s="796">
        <f>J83/1000000</f>
        <v>-0.46500000000000002</v>
      </c>
      <c r="L83" s="248">
        <v>2349</v>
      </c>
      <c r="M83" s="249">
        <v>2346</v>
      </c>
      <c r="N83" s="344">
        <f>L83-M83</f>
        <v>3</v>
      </c>
      <c r="O83" s="344">
        <f>$F83*N83</f>
        <v>-3000</v>
      </c>
      <c r="P83" s="796">
        <f>O83/1000000</f>
        <v>-3.0000000000000001E-3</v>
      </c>
      <c r="Q83" s="455"/>
    </row>
    <row r="84" spans="1:18" s="329" customFormat="1" ht="15.95" customHeight="1">
      <c r="A84" s="264">
        <v>11</v>
      </c>
      <c r="B84" s="265" t="s">
        <v>124</v>
      </c>
      <c r="C84" s="268">
        <v>5128429</v>
      </c>
      <c r="D84" s="30" t="s">
        <v>12</v>
      </c>
      <c r="E84" s="31" t="s">
        <v>300</v>
      </c>
      <c r="F84" s="273">
        <v>-1000</v>
      </c>
      <c r="G84" s="248">
        <v>2248</v>
      </c>
      <c r="H84" s="249">
        <v>1972</v>
      </c>
      <c r="I84" s="344">
        <f>G84-H84</f>
        <v>276</v>
      </c>
      <c r="J84" s="344">
        <f>$F84*I84</f>
        <v>-276000</v>
      </c>
      <c r="K84" s="796">
        <f>J84/1000000</f>
        <v>-0.27600000000000002</v>
      </c>
      <c r="L84" s="248">
        <v>2769</v>
      </c>
      <c r="M84" s="249">
        <v>2753</v>
      </c>
      <c r="N84" s="344">
        <f>L84-M84</f>
        <v>16</v>
      </c>
      <c r="O84" s="344">
        <f>$F84*N84</f>
        <v>-16000</v>
      </c>
      <c r="P84" s="796">
        <f>O84/1000000</f>
        <v>-1.6E-2</v>
      </c>
      <c r="Q84" s="341"/>
    </row>
    <row r="85" spans="1:18" s="329" customFormat="1" ht="15.95" customHeight="1">
      <c r="A85" s="264"/>
      <c r="B85" s="266" t="s">
        <v>125</v>
      </c>
      <c r="C85" s="268"/>
      <c r="D85" s="33"/>
      <c r="E85" s="33"/>
      <c r="F85" s="273"/>
      <c r="G85" s="248"/>
      <c r="H85" s="249"/>
      <c r="I85" s="344"/>
      <c r="J85" s="344"/>
      <c r="K85" s="796"/>
      <c r="L85" s="248"/>
      <c r="M85" s="249"/>
      <c r="N85" s="344"/>
      <c r="O85" s="344"/>
      <c r="P85" s="796"/>
      <c r="Q85" s="333"/>
    </row>
    <row r="86" spans="1:18" s="329" customFormat="1" ht="19.5" customHeight="1">
      <c r="A86" s="264">
        <v>12</v>
      </c>
      <c r="B86" s="265" t="s">
        <v>126</v>
      </c>
      <c r="C86" s="268">
        <v>5295150</v>
      </c>
      <c r="D86" s="30" t="s">
        <v>12</v>
      </c>
      <c r="E86" s="31" t="s">
        <v>300</v>
      </c>
      <c r="F86" s="273">
        <v>-2000</v>
      </c>
      <c r="G86" s="248">
        <v>174136</v>
      </c>
      <c r="H86" s="249">
        <v>168203</v>
      </c>
      <c r="I86" s="344">
        <f>G86-H86</f>
        <v>5933</v>
      </c>
      <c r="J86" s="344">
        <f>$F86*I86</f>
        <v>-11866000</v>
      </c>
      <c r="K86" s="796">
        <f>J86/1000000</f>
        <v>-11.866</v>
      </c>
      <c r="L86" s="248">
        <v>127046</v>
      </c>
      <c r="M86" s="249">
        <v>126755</v>
      </c>
      <c r="N86" s="344">
        <f>L86-M86</f>
        <v>291</v>
      </c>
      <c r="O86" s="344">
        <f>$F86*N86</f>
        <v>-582000</v>
      </c>
      <c r="P86" s="796">
        <f>O86/1000000</f>
        <v>-0.58199999999999996</v>
      </c>
      <c r="Q86" s="340" t="s">
        <v>521</v>
      </c>
    </row>
    <row r="87" spans="1:18" s="329" customFormat="1" ht="19.5" customHeight="1">
      <c r="A87" s="264">
        <v>13</v>
      </c>
      <c r="B87" s="265" t="s">
        <v>127</v>
      </c>
      <c r="C87" s="268">
        <v>4864910</v>
      </c>
      <c r="D87" s="30" t="s">
        <v>12</v>
      </c>
      <c r="E87" s="31" t="s">
        <v>300</v>
      </c>
      <c r="F87" s="273">
        <v>-1000</v>
      </c>
      <c r="G87" s="248">
        <v>22918</v>
      </c>
      <c r="H87" s="249">
        <v>21673</v>
      </c>
      <c r="I87" s="249">
        <f>G87-H87</f>
        <v>1245</v>
      </c>
      <c r="J87" s="249">
        <f>$F87*I87</f>
        <v>-1245000</v>
      </c>
      <c r="K87" s="758">
        <f>J87/1000000</f>
        <v>-1.2450000000000001</v>
      </c>
      <c r="L87" s="248">
        <v>76</v>
      </c>
      <c r="M87" s="249">
        <v>76</v>
      </c>
      <c r="N87" s="249">
        <f>L87-M87</f>
        <v>0</v>
      </c>
      <c r="O87" s="249">
        <f>$F87*N87</f>
        <v>0</v>
      </c>
      <c r="P87" s="758">
        <f>O87/1000000</f>
        <v>0</v>
      </c>
      <c r="Q87" s="502"/>
    </row>
    <row r="88" spans="1:18" s="329" customFormat="1" ht="19.5" customHeight="1">
      <c r="A88" s="264">
        <v>14</v>
      </c>
      <c r="B88" s="265" t="s">
        <v>362</v>
      </c>
      <c r="C88" s="268">
        <v>4864988</v>
      </c>
      <c r="D88" s="30" t="s">
        <v>12</v>
      </c>
      <c r="E88" s="31" t="s">
        <v>300</v>
      </c>
      <c r="F88" s="273">
        <v>-1000</v>
      </c>
      <c r="G88" s="248">
        <v>2455</v>
      </c>
      <c r="H88" s="249">
        <v>1569</v>
      </c>
      <c r="I88" s="249">
        <f>G88-H88</f>
        <v>886</v>
      </c>
      <c r="J88" s="249">
        <f>$F88*I88</f>
        <v>-886000</v>
      </c>
      <c r="K88" s="758">
        <f>J88/1000000</f>
        <v>-0.88600000000000001</v>
      </c>
      <c r="L88" s="248">
        <v>1</v>
      </c>
      <c r="M88" s="249">
        <v>1</v>
      </c>
      <c r="N88" s="249">
        <f>L88-M88</f>
        <v>0</v>
      </c>
      <c r="O88" s="249">
        <f>$F88*N88</f>
        <v>0</v>
      </c>
      <c r="P88" s="758">
        <f>O88/1000000</f>
        <v>0</v>
      </c>
      <c r="Q88" s="333"/>
    </row>
    <row r="89" spans="1:18" s="359" customFormat="1" ht="15.75" thickBot="1">
      <c r="A89" s="507"/>
      <c r="B89" s="566"/>
      <c r="C89" s="269"/>
      <c r="D89" s="71"/>
      <c r="E89" s="361"/>
      <c r="F89" s="269"/>
      <c r="G89" s="331"/>
      <c r="H89" s="332"/>
      <c r="I89" s="332"/>
      <c r="J89" s="332"/>
      <c r="K89" s="797"/>
      <c r="L89" s="331"/>
      <c r="M89" s="332"/>
      <c r="N89" s="332"/>
      <c r="O89" s="332"/>
      <c r="P89" s="797"/>
      <c r="Q89" s="567"/>
    </row>
    <row r="90" spans="1:18" s="329" customFormat="1" ht="18.75" thickTop="1">
      <c r="B90" s="222" t="s">
        <v>221</v>
      </c>
      <c r="F90" s="433"/>
      <c r="I90" s="392"/>
      <c r="J90" s="392"/>
      <c r="K90" s="104">
        <f>SUM(K72:K89)</f>
        <v>-16.093</v>
      </c>
      <c r="L90" s="356"/>
      <c r="N90" s="392"/>
      <c r="O90" s="392"/>
      <c r="P90" s="104">
        <f>SUM(P72:P89)</f>
        <v>-1.0270000000000001</v>
      </c>
    </row>
    <row r="91" spans="1:18" s="329" customFormat="1" ht="18">
      <c r="B91" s="222"/>
      <c r="F91" s="433"/>
      <c r="I91" s="392"/>
      <c r="J91" s="392"/>
      <c r="K91" s="788"/>
      <c r="L91" s="356"/>
      <c r="N91" s="392"/>
      <c r="O91" s="392"/>
      <c r="P91" s="777"/>
    </row>
    <row r="92" spans="1:18" s="329" customFormat="1" ht="18">
      <c r="B92" s="222" t="s">
        <v>133</v>
      </c>
      <c r="F92" s="433"/>
      <c r="I92" s="392"/>
      <c r="J92" s="392"/>
      <c r="K92" s="104">
        <f>SUM(K90:K91)</f>
        <v>-16.093</v>
      </c>
      <c r="L92" s="356"/>
      <c r="N92" s="392"/>
      <c r="O92" s="392"/>
      <c r="P92" s="104">
        <f>SUM(P90:P91)</f>
        <v>-1.0270000000000001</v>
      </c>
    </row>
    <row r="93" spans="1:18" s="329" customFormat="1" ht="15">
      <c r="F93" s="433"/>
      <c r="I93" s="392"/>
      <c r="J93" s="392"/>
      <c r="K93" s="788"/>
      <c r="L93" s="356"/>
      <c r="N93" s="392"/>
      <c r="O93" s="392"/>
      <c r="P93" s="788"/>
    </row>
    <row r="94" spans="1:18" s="329" customFormat="1" ht="15">
      <c r="F94" s="433"/>
      <c r="I94" s="392"/>
      <c r="J94" s="392"/>
      <c r="K94" s="788"/>
      <c r="L94" s="356"/>
      <c r="N94" s="392"/>
      <c r="O94" s="392"/>
      <c r="P94" s="788"/>
    </row>
    <row r="95" spans="1:18" s="329" customFormat="1" ht="15">
      <c r="F95" s="433"/>
      <c r="I95" s="392"/>
      <c r="J95" s="392"/>
      <c r="K95" s="788"/>
      <c r="L95" s="356"/>
      <c r="N95" s="392"/>
      <c r="O95" s="392"/>
      <c r="P95" s="788"/>
      <c r="Q95" s="604" t="str">
        <f>NDPL!Q1</f>
        <v>DECEMBER-2024</v>
      </c>
      <c r="R95" s="604"/>
    </row>
    <row r="96" spans="1:18" s="329" customFormat="1" ht="18.75" thickBot="1">
      <c r="A96" s="231" t="s">
        <v>220</v>
      </c>
      <c r="F96" s="433"/>
      <c r="G96" s="605"/>
      <c r="H96" s="605"/>
      <c r="I96" s="35" t="s">
        <v>7</v>
      </c>
      <c r="J96" s="356"/>
      <c r="K96" s="762"/>
      <c r="L96" s="356"/>
      <c r="M96" s="356"/>
      <c r="N96" s="35" t="s">
        <v>348</v>
      </c>
      <c r="O96" s="356"/>
      <c r="P96" s="762"/>
    </row>
    <row r="97" spans="1:17" s="329" customFormat="1" ht="48" customHeight="1" thickTop="1" thickBot="1">
      <c r="A97" s="369" t="s">
        <v>8</v>
      </c>
      <c r="B97" s="370" t="s">
        <v>9</v>
      </c>
      <c r="C97" s="371" t="s">
        <v>1</v>
      </c>
      <c r="D97" s="371" t="s">
        <v>2</v>
      </c>
      <c r="E97" s="371" t="s">
        <v>3</v>
      </c>
      <c r="F97" s="371" t="s">
        <v>10</v>
      </c>
      <c r="G97" s="369" t="str">
        <f>NDPL!G5</f>
        <v>FINAL READING 31/12/2024</v>
      </c>
      <c r="H97" s="371" t="str">
        <f>NDPL!H5</f>
        <v>INTIAL READING 01/12/2024</v>
      </c>
      <c r="I97" s="371" t="s">
        <v>4</v>
      </c>
      <c r="J97" s="371" t="s">
        <v>5</v>
      </c>
      <c r="K97" s="772" t="s">
        <v>6</v>
      </c>
      <c r="L97" s="369" t="str">
        <f>NDPL!G5</f>
        <v>FINAL READING 31/12/2024</v>
      </c>
      <c r="M97" s="371" t="str">
        <f>NDPL!H5</f>
        <v>INTIAL READING 01/12/2024</v>
      </c>
      <c r="N97" s="371" t="s">
        <v>4</v>
      </c>
      <c r="O97" s="371" t="s">
        <v>5</v>
      </c>
      <c r="P97" s="772" t="s">
        <v>6</v>
      </c>
      <c r="Q97" s="387" t="s">
        <v>266</v>
      </c>
    </row>
    <row r="98" spans="1:17" s="329" customFormat="1" ht="17.25" thickTop="1" thickBot="1">
      <c r="A98" s="904"/>
      <c r="B98" s="32"/>
      <c r="C98" s="385"/>
      <c r="D98" s="385"/>
      <c r="E98" s="385"/>
      <c r="F98" s="911"/>
      <c r="G98" s="385"/>
      <c r="H98" s="385"/>
      <c r="I98" s="385"/>
      <c r="J98" s="385"/>
      <c r="K98" s="906"/>
      <c r="L98" s="590"/>
      <c r="M98" s="385"/>
      <c r="N98" s="385"/>
      <c r="O98" s="385"/>
      <c r="P98" s="906"/>
    </row>
    <row r="99" spans="1:17" s="329" customFormat="1" ht="15.95" customHeight="1" thickTop="1">
      <c r="A99" s="262"/>
      <c r="B99" s="271" t="s">
        <v>30</v>
      </c>
      <c r="C99" s="724"/>
      <c r="D99" s="65"/>
      <c r="E99" s="72"/>
      <c r="F99" s="242"/>
      <c r="G99" s="21"/>
      <c r="H99" s="338"/>
      <c r="I99" s="395"/>
      <c r="J99" s="395"/>
      <c r="K99" s="912"/>
      <c r="L99" s="339"/>
      <c r="M99" s="338"/>
      <c r="N99" s="395"/>
      <c r="O99" s="395"/>
      <c r="P99" s="912"/>
      <c r="Q99" s="391"/>
    </row>
    <row r="100" spans="1:17" s="329" customFormat="1" ht="15.95" customHeight="1">
      <c r="A100" s="264">
        <v>1</v>
      </c>
      <c r="B100" s="265" t="s">
        <v>31</v>
      </c>
      <c r="C100" s="709">
        <v>4864861</v>
      </c>
      <c r="D100" s="335" t="s">
        <v>12</v>
      </c>
      <c r="E100" s="336" t="s">
        <v>300</v>
      </c>
      <c r="F100" s="273">
        <v>-1000</v>
      </c>
      <c r="G100" s="248">
        <v>999830</v>
      </c>
      <c r="H100" s="249">
        <v>999956</v>
      </c>
      <c r="I100" s="201">
        <f>G100-H100</f>
        <v>-126</v>
      </c>
      <c r="J100" s="201">
        <f>$F100*I100</f>
        <v>126000</v>
      </c>
      <c r="K100" s="789">
        <f>J100/1000000</f>
        <v>0.126</v>
      </c>
      <c r="L100" s="248">
        <v>999999</v>
      </c>
      <c r="M100" s="249">
        <v>999999</v>
      </c>
      <c r="N100" s="201">
        <f>L100-M100</f>
        <v>0</v>
      </c>
      <c r="O100" s="201">
        <f>$F100*N100</f>
        <v>0</v>
      </c>
      <c r="P100" s="789">
        <f>O100/1000000</f>
        <v>0</v>
      </c>
      <c r="Q100" s="354"/>
    </row>
    <row r="101" spans="1:17" s="329" customFormat="1" ht="15.95" customHeight="1">
      <c r="A101" s="264">
        <v>2</v>
      </c>
      <c r="B101" s="265" t="s">
        <v>32</v>
      </c>
      <c r="C101" s="709">
        <v>4865184</v>
      </c>
      <c r="D101" s="30" t="s">
        <v>12</v>
      </c>
      <c r="E101" s="31" t="s">
        <v>300</v>
      </c>
      <c r="F101" s="273">
        <v>-2000</v>
      </c>
      <c r="G101" s="248">
        <v>69</v>
      </c>
      <c r="H101" s="249">
        <v>65</v>
      </c>
      <c r="I101" s="201">
        <f>G101-H101</f>
        <v>4</v>
      </c>
      <c r="J101" s="201">
        <f>$F101*I101</f>
        <v>-8000</v>
      </c>
      <c r="K101" s="789">
        <f>J101/1000000</f>
        <v>-8.0000000000000002E-3</v>
      </c>
      <c r="L101" s="248">
        <v>113</v>
      </c>
      <c r="M101" s="249">
        <v>110</v>
      </c>
      <c r="N101" s="249">
        <f>L101-M101</f>
        <v>3</v>
      </c>
      <c r="O101" s="249">
        <f>$F101*N101</f>
        <v>-6000</v>
      </c>
      <c r="P101" s="758">
        <f>O101/1000000</f>
        <v>-6.0000000000000001E-3</v>
      </c>
      <c r="Q101" s="333"/>
    </row>
    <row r="102" spans="1:17" s="329" customFormat="1" ht="15.95" customHeight="1">
      <c r="A102" s="264"/>
      <c r="B102" s="267" t="s">
        <v>327</v>
      </c>
      <c r="C102" s="709"/>
      <c r="D102" s="30"/>
      <c r="E102" s="31"/>
      <c r="F102" s="273"/>
      <c r="G102" s="248"/>
      <c r="H102" s="249"/>
      <c r="I102" s="201"/>
      <c r="J102" s="201"/>
      <c r="K102" s="789"/>
      <c r="L102" s="248"/>
      <c r="M102" s="249"/>
      <c r="N102" s="249"/>
      <c r="O102" s="249"/>
      <c r="P102" s="758"/>
      <c r="Q102" s="333"/>
    </row>
    <row r="103" spans="1:17" s="329" customFormat="1" ht="15">
      <c r="A103" s="264">
        <v>3</v>
      </c>
      <c r="B103" s="240" t="s">
        <v>103</v>
      </c>
      <c r="C103" s="709">
        <v>4865107</v>
      </c>
      <c r="D103" s="33" t="s">
        <v>12</v>
      </c>
      <c r="E103" s="31" t="s">
        <v>300</v>
      </c>
      <c r="F103" s="273">
        <v>-266.66000000000003</v>
      </c>
      <c r="G103" s="248">
        <v>998862</v>
      </c>
      <c r="H103" s="249">
        <v>999256</v>
      </c>
      <c r="I103" s="201">
        <f t="shared" ref="I103:I111" si="12">G103-H103</f>
        <v>-394</v>
      </c>
      <c r="J103" s="201">
        <f t="shared" ref="J103:J112" si="13">$F103*I103</f>
        <v>105064.04000000001</v>
      </c>
      <c r="K103" s="789">
        <f t="shared" ref="K103:K112" si="14">J103/1000000</f>
        <v>0.10506404000000001</v>
      </c>
      <c r="L103" s="248">
        <v>883</v>
      </c>
      <c r="M103" s="249">
        <v>883</v>
      </c>
      <c r="N103" s="249">
        <f t="shared" ref="N103:N111" si="15">L103-M103</f>
        <v>0</v>
      </c>
      <c r="O103" s="249">
        <f t="shared" ref="O103:O112" si="16">$F103*N103</f>
        <v>0</v>
      </c>
      <c r="P103" s="758">
        <f t="shared" ref="P103:P112" si="17">O103/1000000</f>
        <v>0</v>
      </c>
      <c r="Q103" s="353"/>
    </row>
    <row r="104" spans="1:17" s="329" customFormat="1" ht="15.95" customHeight="1">
      <c r="A104" s="264">
        <v>4</v>
      </c>
      <c r="B104" s="265" t="s">
        <v>104</v>
      </c>
      <c r="C104" s="709">
        <v>4865150</v>
      </c>
      <c r="D104" s="30" t="s">
        <v>12</v>
      </c>
      <c r="E104" s="31" t="s">
        <v>300</v>
      </c>
      <c r="F104" s="273">
        <v>-100</v>
      </c>
      <c r="G104" s="248">
        <v>17110</v>
      </c>
      <c r="H104" s="249">
        <v>17467</v>
      </c>
      <c r="I104" s="201">
        <f>G104-H104</f>
        <v>-357</v>
      </c>
      <c r="J104" s="201">
        <f>$F104*I104</f>
        <v>35700</v>
      </c>
      <c r="K104" s="789">
        <f>J104/1000000</f>
        <v>3.5700000000000003E-2</v>
      </c>
      <c r="L104" s="248">
        <v>866</v>
      </c>
      <c r="M104" s="249">
        <v>866</v>
      </c>
      <c r="N104" s="249">
        <f>L104-M104</f>
        <v>0</v>
      </c>
      <c r="O104" s="249">
        <f>$F104*N104</f>
        <v>0</v>
      </c>
      <c r="P104" s="758">
        <f>O104/1000000</f>
        <v>0</v>
      </c>
      <c r="Q104" s="333"/>
    </row>
    <row r="105" spans="1:17" s="329" customFormat="1" ht="15">
      <c r="A105" s="264">
        <v>5</v>
      </c>
      <c r="B105" s="265" t="s">
        <v>105</v>
      </c>
      <c r="C105" s="709">
        <v>4865136</v>
      </c>
      <c r="D105" s="30" t="s">
        <v>12</v>
      </c>
      <c r="E105" s="31" t="s">
        <v>300</v>
      </c>
      <c r="F105" s="273">
        <v>-200</v>
      </c>
      <c r="G105" s="248">
        <v>963976</v>
      </c>
      <c r="H105" s="249">
        <v>964923</v>
      </c>
      <c r="I105" s="201">
        <f t="shared" si="12"/>
        <v>-947</v>
      </c>
      <c r="J105" s="201">
        <f t="shared" si="13"/>
        <v>189400</v>
      </c>
      <c r="K105" s="789">
        <f t="shared" si="14"/>
        <v>0.18940000000000001</v>
      </c>
      <c r="L105" s="248">
        <v>260</v>
      </c>
      <c r="M105" s="249">
        <v>260</v>
      </c>
      <c r="N105" s="249">
        <f t="shared" si="15"/>
        <v>0</v>
      </c>
      <c r="O105" s="249">
        <f t="shared" si="16"/>
        <v>0</v>
      </c>
      <c r="P105" s="758">
        <f t="shared" si="17"/>
        <v>0</v>
      </c>
      <c r="Q105" s="559"/>
    </row>
    <row r="106" spans="1:17" s="329" customFormat="1" ht="15">
      <c r="A106" s="264">
        <v>6</v>
      </c>
      <c r="B106" s="265" t="s">
        <v>106</v>
      </c>
      <c r="C106" s="709">
        <v>4865172</v>
      </c>
      <c r="D106" s="30" t="s">
        <v>12</v>
      </c>
      <c r="E106" s="31" t="s">
        <v>300</v>
      </c>
      <c r="F106" s="273">
        <v>-1000</v>
      </c>
      <c r="G106" s="248">
        <v>999788</v>
      </c>
      <c r="H106" s="249">
        <v>999862</v>
      </c>
      <c r="I106" s="201">
        <f>G106-H106</f>
        <v>-74</v>
      </c>
      <c r="J106" s="201">
        <f>$F106*I106</f>
        <v>74000</v>
      </c>
      <c r="K106" s="789">
        <f>J106/1000000</f>
        <v>7.3999999999999996E-2</v>
      </c>
      <c r="L106" s="248">
        <v>999992</v>
      </c>
      <c r="M106" s="249">
        <v>999992</v>
      </c>
      <c r="N106" s="249">
        <f>L106-M106</f>
        <v>0</v>
      </c>
      <c r="O106" s="249">
        <f>$F106*N106</f>
        <v>0</v>
      </c>
      <c r="P106" s="758">
        <f>O106/1000000</f>
        <v>0</v>
      </c>
      <c r="Q106" s="500"/>
    </row>
    <row r="107" spans="1:17" s="329" customFormat="1" ht="15">
      <c r="A107" s="264">
        <v>7</v>
      </c>
      <c r="B107" s="265" t="s">
        <v>107</v>
      </c>
      <c r="C107" s="709">
        <v>4865010</v>
      </c>
      <c r="D107" s="30" t="s">
        <v>12</v>
      </c>
      <c r="E107" s="31" t="s">
        <v>300</v>
      </c>
      <c r="F107" s="273">
        <v>-800</v>
      </c>
      <c r="G107" s="248">
        <v>999667</v>
      </c>
      <c r="H107" s="249">
        <v>999708</v>
      </c>
      <c r="I107" s="201">
        <f>G107-H107</f>
        <v>-41</v>
      </c>
      <c r="J107" s="201">
        <f>$F107*I107</f>
        <v>32800</v>
      </c>
      <c r="K107" s="789">
        <f>J107/1000000</f>
        <v>3.2800000000000003E-2</v>
      </c>
      <c r="L107" s="248">
        <v>2376</v>
      </c>
      <c r="M107" s="249">
        <v>2376</v>
      </c>
      <c r="N107" s="249">
        <f>L107-M107</f>
        <v>0</v>
      </c>
      <c r="O107" s="249">
        <f>$F107*N107</f>
        <v>0</v>
      </c>
      <c r="P107" s="758">
        <f>O107/1000000</f>
        <v>0</v>
      </c>
      <c r="Q107" s="502"/>
    </row>
    <row r="108" spans="1:17" s="329" customFormat="1" ht="15.95" customHeight="1">
      <c r="A108" s="264">
        <v>8</v>
      </c>
      <c r="B108" s="265" t="s">
        <v>323</v>
      </c>
      <c r="C108" s="709">
        <v>4865004</v>
      </c>
      <c r="D108" s="30" t="s">
        <v>12</v>
      </c>
      <c r="E108" s="31" t="s">
        <v>300</v>
      </c>
      <c r="F108" s="273">
        <v>-800</v>
      </c>
      <c r="G108" s="248">
        <v>688</v>
      </c>
      <c r="H108" s="249">
        <v>805</v>
      </c>
      <c r="I108" s="201">
        <f t="shared" si="12"/>
        <v>-117</v>
      </c>
      <c r="J108" s="201">
        <f t="shared" si="13"/>
        <v>93600</v>
      </c>
      <c r="K108" s="789">
        <f t="shared" si="14"/>
        <v>9.3600000000000003E-2</v>
      </c>
      <c r="L108" s="248">
        <v>3256</v>
      </c>
      <c r="M108" s="249">
        <v>3256</v>
      </c>
      <c r="N108" s="249">
        <f t="shared" si="15"/>
        <v>0</v>
      </c>
      <c r="O108" s="249">
        <f t="shared" si="16"/>
        <v>0</v>
      </c>
      <c r="P108" s="758">
        <f t="shared" si="17"/>
        <v>0</v>
      </c>
      <c r="Q108" s="353"/>
    </row>
    <row r="109" spans="1:17" s="329" customFormat="1" ht="15.95" customHeight="1">
      <c r="A109" s="264">
        <v>9</v>
      </c>
      <c r="B109" s="265" t="s">
        <v>345</v>
      </c>
      <c r="C109" s="709">
        <v>4865050</v>
      </c>
      <c r="D109" s="30" t="s">
        <v>12</v>
      </c>
      <c r="E109" s="31" t="s">
        <v>300</v>
      </c>
      <c r="F109" s="273">
        <v>-800</v>
      </c>
      <c r="G109" s="248">
        <v>982119</v>
      </c>
      <c r="H109" s="249">
        <v>982119</v>
      </c>
      <c r="I109" s="201">
        <f>G109-H109</f>
        <v>0</v>
      </c>
      <c r="J109" s="201">
        <f t="shared" si="13"/>
        <v>0</v>
      </c>
      <c r="K109" s="789">
        <f t="shared" si="14"/>
        <v>0</v>
      </c>
      <c r="L109" s="248">
        <v>998603</v>
      </c>
      <c r="M109" s="249">
        <v>998603</v>
      </c>
      <c r="N109" s="249">
        <f>L109-M109</f>
        <v>0</v>
      </c>
      <c r="O109" s="249">
        <f t="shared" si="16"/>
        <v>0</v>
      </c>
      <c r="P109" s="758">
        <f t="shared" si="17"/>
        <v>0</v>
      </c>
      <c r="Q109" s="333"/>
    </row>
    <row r="110" spans="1:17" s="329" customFormat="1" ht="15.95" customHeight="1">
      <c r="A110" s="264">
        <v>10</v>
      </c>
      <c r="B110" s="265" t="s">
        <v>344</v>
      </c>
      <c r="C110" s="709">
        <v>4864998</v>
      </c>
      <c r="D110" s="30" t="s">
        <v>12</v>
      </c>
      <c r="E110" s="31" t="s">
        <v>300</v>
      </c>
      <c r="F110" s="273">
        <v>-800</v>
      </c>
      <c r="G110" s="248">
        <v>950267</v>
      </c>
      <c r="H110" s="249">
        <v>950267</v>
      </c>
      <c r="I110" s="201">
        <f t="shared" si="12"/>
        <v>0</v>
      </c>
      <c r="J110" s="201">
        <f t="shared" si="13"/>
        <v>0</v>
      </c>
      <c r="K110" s="789">
        <f t="shared" si="14"/>
        <v>0</v>
      </c>
      <c r="L110" s="248">
        <v>979419</v>
      </c>
      <c r="M110" s="249">
        <v>979419</v>
      </c>
      <c r="N110" s="249">
        <f t="shared" si="15"/>
        <v>0</v>
      </c>
      <c r="O110" s="249">
        <f t="shared" si="16"/>
        <v>0</v>
      </c>
      <c r="P110" s="758">
        <f t="shared" si="17"/>
        <v>0</v>
      </c>
      <c r="Q110" s="333"/>
    </row>
    <row r="111" spans="1:17" s="329" customFormat="1" ht="15.95" customHeight="1">
      <c r="A111" s="264">
        <v>11</v>
      </c>
      <c r="B111" s="265" t="s">
        <v>338</v>
      </c>
      <c r="C111" s="709">
        <v>4864993</v>
      </c>
      <c r="D111" s="129" t="s">
        <v>12</v>
      </c>
      <c r="E111" s="184" t="s">
        <v>300</v>
      </c>
      <c r="F111" s="273">
        <v>-800</v>
      </c>
      <c r="G111" s="248">
        <v>930809</v>
      </c>
      <c r="H111" s="249">
        <v>932075</v>
      </c>
      <c r="I111" s="201">
        <f t="shared" si="12"/>
        <v>-1266</v>
      </c>
      <c r="J111" s="201">
        <f t="shared" si="13"/>
        <v>1012800</v>
      </c>
      <c r="K111" s="789">
        <f t="shared" si="14"/>
        <v>1.0127999999999999</v>
      </c>
      <c r="L111" s="248">
        <v>986415</v>
      </c>
      <c r="M111" s="249">
        <v>986415</v>
      </c>
      <c r="N111" s="249">
        <f t="shared" si="15"/>
        <v>0</v>
      </c>
      <c r="O111" s="249">
        <f t="shared" si="16"/>
        <v>0</v>
      </c>
      <c r="P111" s="758">
        <f t="shared" si="17"/>
        <v>0</v>
      </c>
      <c r="Q111" s="334"/>
    </row>
    <row r="112" spans="1:17" s="329" customFormat="1" ht="15.95" customHeight="1">
      <c r="A112" s="264">
        <v>12</v>
      </c>
      <c r="B112" s="265" t="s">
        <v>379</v>
      </c>
      <c r="C112" s="709">
        <v>5128403</v>
      </c>
      <c r="D112" s="129" t="s">
        <v>12</v>
      </c>
      <c r="E112" s="184" t="s">
        <v>300</v>
      </c>
      <c r="F112" s="273">
        <v>-2000</v>
      </c>
      <c r="G112" s="248">
        <v>999879</v>
      </c>
      <c r="H112" s="249">
        <v>999978</v>
      </c>
      <c r="I112" s="201">
        <f>G112-H112</f>
        <v>-99</v>
      </c>
      <c r="J112" s="201">
        <f t="shared" si="13"/>
        <v>198000</v>
      </c>
      <c r="K112" s="789">
        <f t="shared" si="14"/>
        <v>0.19800000000000001</v>
      </c>
      <c r="L112" s="248">
        <v>999996</v>
      </c>
      <c r="M112" s="249">
        <v>999999</v>
      </c>
      <c r="N112" s="249">
        <f>L112-M112</f>
        <v>-3</v>
      </c>
      <c r="O112" s="249">
        <f t="shared" si="16"/>
        <v>6000</v>
      </c>
      <c r="P112" s="758">
        <f t="shared" si="17"/>
        <v>6.0000000000000001E-3</v>
      </c>
      <c r="Q112" s="354"/>
    </row>
    <row r="113" spans="1:17" s="329" customFormat="1" ht="15.95" customHeight="1">
      <c r="A113" s="264"/>
      <c r="B113" s="265"/>
      <c r="C113" s="709"/>
      <c r="D113" s="129"/>
      <c r="E113" s="184"/>
      <c r="F113" s="273"/>
      <c r="G113" s="248"/>
      <c r="H113" s="249"/>
      <c r="I113" s="201"/>
      <c r="J113" s="201"/>
      <c r="K113" s="789"/>
      <c r="L113" s="248"/>
      <c r="M113" s="249"/>
      <c r="N113" s="249"/>
      <c r="O113" s="249"/>
      <c r="P113" s="758"/>
      <c r="Q113" s="354"/>
    </row>
    <row r="114" spans="1:17" s="329" customFormat="1" ht="15.95" customHeight="1">
      <c r="A114" s="264"/>
      <c r="B114" s="266" t="s">
        <v>328</v>
      </c>
      <c r="C114" s="709"/>
      <c r="D114" s="33"/>
      <c r="E114" s="33"/>
      <c r="F114" s="273"/>
      <c r="G114" s="248"/>
      <c r="H114" s="249"/>
      <c r="I114" s="201"/>
      <c r="J114" s="201"/>
      <c r="K114" s="789"/>
      <c r="L114" s="248"/>
      <c r="M114" s="249"/>
      <c r="N114" s="249"/>
      <c r="O114" s="249"/>
      <c r="P114" s="758"/>
      <c r="Q114" s="333"/>
    </row>
    <row r="115" spans="1:17" s="329" customFormat="1" ht="15.95" customHeight="1">
      <c r="A115" s="264">
        <v>13</v>
      </c>
      <c r="B115" s="265" t="s">
        <v>108</v>
      </c>
      <c r="C115" s="709" t="s">
        <v>500</v>
      </c>
      <c r="D115" s="30" t="s">
        <v>432</v>
      </c>
      <c r="E115" s="31" t="s">
        <v>300</v>
      </c>
      <c r="F115" s="503">
        <v>-0.8</v>
      </c>
      <c r="G115" s="248">
        <v>1441000</v>
      </c>
      <c r="H115" s="249">
        <v>1441000</v>
      </c>
      <c r="I115" s="201">
        <f>G115-H115</f>
        <v>0</v>
      </c>
      <c r="J115" s="201">
        <f>$F115*I115</f>
        <v>0</v>
      </c>
      <c r="K115" s="789">
        <f>J115/1000000</f>
        <v>0</v>
      </c>
      <c r="L115" s="248">
        <v>-217000</v>
      </c>
      <c r="M115" s="249">
        <v>-217000</v>
      </c>
      <c r="N115" s="249">
        <f>L115-M115</f>
        <v>0</v>
      </c>
      <c r="O115" s="249">
        <f>$F115*N115</f>
        <v>0</v>
      </c>
      <c r="P115" s="758">
        <f>O115/1000000</f>
        <v>0</v>
      </c>
      <c r="Q115" s="341"/>
    </row>
    <row r="116" spans="1:17" s="329" customFormat="1" ht="15.95" customHeight="1">
      <c r="A116" s="264"/>
      <c r="B116" s="267" t="s">
        <v>109</v>
      </c>
      <c r="C116" s="709"/>
      <c r="D116" s="30"/>
      <c r="E116" s="30"/>
      <c r="F116" s="273"/>
      <c r="G116" s="248"/>
      <c r="H116" s="249"/>
      <c r="I116" s="201"/>
      <c r="J116" s="201"/>
      <c r="K116" s="789"/>
      <c r="L116" s="248"/>
      <c r="M116" s="249"/>
      <c r="N116" s="249"/>
      <c r="O116" s="249"/>
      <c r="P116" s="758"/>
      <c r="Q116" s="333"/>
    </row>
    <row r="117" spans="1:17" s="329" customFormat="1" ht="15.95" customHeight="1">
      <c r="A117" s="264">
        <v>14</v>
      </c>
      <c r="B117" s="240" t="s">
        <v>42</v>
      </c>
      <c r="C117" s="709">
        <v>4864843</v>
      </c>
      <c r="D117" s="33" t="s">
        <v>12</v>
      </c>
      <c r="E117" s="31" t="s">
        <v>300</v>
      </c>
      <c r="F117" s="273">
        <v>-1000</v>
      </c>
      <c r="G117" s="248">
        <v>990870</v>
      </c>
      <c r="H117" s="249">
        <v>991025</v>
      </c>
      <c r="I117" s="201">
        <f>G117-H117</f>
        <v>-155</v>
      </c>
      <c r="J117" s="201">
        <f>$F117*I117</f>
        <v>155000</v>
      </c>
      <c r="K117" s="789">
        <f>J117/1000000</f>
        <v>0.155</v>
      </c>
      <c r="L117" s="248">
        <v>23944</v>
      </c>
      <c r="M117" s="249">
        <v>23944</v>
      </c>
      <c r="N117" s="249">
        <f>L117-M117</f>
        <v>0</v>
      </c>
      <c r="O117" s="249">
        <f>$F117*N117</f>
        <v>0</v>
      </c>
      <c r="P117" s="758">
        <f>O117/1000000</f>
        <v>0</v>
      </c>
      <c r="Q117" s="333"/>
    </row>
    <row r="118" spans="1:17" s="329" customFormat="1" ht="15.95" customHeight="1">
      <c r="A118" s="264"/>
      <c r="B118" s="267" t="s">
        <v>43</v>
      </c>
      <c r="C118" s="709"/>
      <c r="D118" s="30"/>
      <c r="E118" s="30"/>
      <c r="F118" s="273"/>
      <c r="G118" s="248"/>
      <c r="H118" s="249"/>
      <c r="I118" s="201"/>
      <c r="J118" s="201"/>
      <c r="K118" s="789"/>
      <c r="L118" s="248"/>
      <c r="M118" s="249"/>
      <c r="N118" s="249"/>
      <c r="O118" s="249"/>
      <c r="P118" s="758"/>
      <c r="Q118" s="333"/>
    </row>
    <row r="119" spans="1:17" s="329" customFormat="1" ht="15.95" customHeight="1">
      <c r="A119" s="264">
        <v>15</v>
      </c>
      <c r="B119" s="265" t="s">
        <v>76</v>
      </c>
      <c r="C119" s="709">
        <v>4902578</v>
      </c>
      <c r="D119" s="30" t="s">
        <v>12</v>
      </c>
      <c r="E119" s="31" t="s">
        <v>300</v>
      </c>
      <c r="F119" s="273">
        <v>-300</v>
      </c>
      <c r="G119" s="248">
        <v>998507</v>
      </c>
      <c r="H119" s="249">
        <v>998507</v>
      </c>
      <c r="I119" s="201">
        <f>G119-H119</f>
        <v>0</v>
      </c>
      <c r="J119" s="201">
        <f>$F119*I119</f>
        <v>0</v>
      </c>
      <c r="K119" s="789">
        <f>J119/1000000</f>
        <v>0</v>
      </c>
      <c r="L119" s="248">
        <v>999767</v>
      </c>
      <c r="M119" s="249">
        <v>999767</v>
      </c>
      <c r="N119" s="249">
        <f>L119-M119</f>
        <v>0</v>
      </c>
      <c r="O119" s="249">
        <f>$F119*N119</f>
        <v>0</v>
      </c>
      <c r="P119" s="758">
        <f>O119/1000000</f>
        <v>0</v>
      </c>
      <c r="Q119" s="333"/>
    </row>
    <row r="120" spans="1:17" s="329" customFormat="1" ht="15.95" customHeight="1">
      <c r="A120" s="264"/>
      <c r="B120" s="266" t="s">
        <v>46</v>
      </c>
      <c r="C120" s="264"/>
      <c r="D120" s="33"/>
      <c r="E120" s="33"/>
      <c r="F120" s="273"/>
      <c r="G120" s="248"/>
      <c r="H120" s="249"/>
      <c r="I120" s="201"/>
      <c r="J120" s="201"/>
      <c r="K120" s="789"/>
      <c r="L120" s="248"/>
      <c r="M120" s="249"/>
      <c r="N120" s="249"/>
      <c r="O120" s="249"/>
      <c r="P120" s="758"/>
      <c r="Q120" s="146"/>
    </row>
    <row r="121" spans="1:17" s="329" customFormat="1" ht="15.95" customHeight="1">
      <c r="A121" s="264"/>
      <c r="B121" s="266" t="s">
        <v>47</v>
      </c>
      <c r="C121" s="264"/>
      <c r="D121" s="33"/>
      <c r="E121" s="33"/>
      <c r="F121" s="273"/>
      <c r="G121" s="248"/>
      <c r="H121" s="249"/>
      <c r="I121" s="201"/>
      <c r="J121" s="201"/>
      <c r="K121" s="789"/>
      <c r="L121" s="248"/>
      <c r="M121" s="249"/>
      <c r="N121" s="249"/>
      <c r="O121" s="249"/>
      <c r="P121" s="758"/>
      <c r="Q121" s="146"/>
    </row>
    <row r="122" spans="1:17" s="329" customFormat="1" ht="15.95" customHeight="1">
      <c r="A122" s="270"/>
      <c r="B122" s="272" t="s">
        <v>60</v>
      </c>
      <c r="C122" s="709"/>
      <c r="D122" s="33"/>
      <c r="E122" s="33"/>
      <c r="F122" s="273"/>
      <c r="G122" s="248"/>
      <c r="H122" s="249"/>
      <c r="I122" s="201"/>
      <c r="J122" s="201"/>
      <c r="K122" s="789"/>
      <c r="L122" s="248"/>
      <c r="M122" s="249"/>
      <c r="N122" s="249"/>
      <c r="O122" s="249"/>
      <c r="P122" s="758"/>
      <c r="Q122" s="146"/>
    </row>
    <row r="123" spans="1:17" s="329" customFormat="1" ht="17.25" customHeight="1">
      <c r="A123" s="264">
        <v>16</v>
      </c>
      <c r="B123" s="362" t="s">
        <v>61</v>
      </c>
      <c r="C123" s="709">
        <v>4902519</v>
      </c>
      <c r="D123" s="30" t="s">
        <v>12</v>
      </c>
      <c r="E123" s="31" t="s">
        <v>300</v>
      </c>
      <c r="F123" s="273">
        <v>-500</v>
      </c>
      <c r="G123" s="248">
        <v>1</v>
      </c>
      <c r="H123" s="249">
        <v>1</v>
      </c>
      <c r="I123" s="201">
        <f>G123-H123</f>
        <v>0</v>
      </c>
      <c r="J123" s="201">
        <f>$F123*I123</f>
        <v>0</v>
      </c>
      <c r="K123" s="789">
        <f>J123/1000000</f>
        <v>0</v>
      </c>
      <c r="L123" s="248">
        <v>88</v>
      </c>
      <c r="M123" s="249">
        <v>70</v>
      </c>
      <c r="N123" s="249">
        <f>L123-M123</f>
        <v>18</v>
      </c>
      <c r="O123" s="249">
        <f>$F123*N123</f>
        <v>-9000</v>
      </c>
      <c r="P123" s="758">
        <f>O123/1000000</f>
        <v>-8.9999999999999993E-3</v>
      </c>
      <c r="Q123" s="333"/>
    </row>
    <row r="124" spans="1:17" s="329" customFormat="1" ht="15.95" customHeight="1">
      <c r="A124" s="264">
        <v>17</v>
      </c>
      <c r="B124" s="362" t="s">
        <v>62</v>
      </c>
      <c r="C124" s="709">
        <v>4902579</v>
      </c>
      <c r="D124" s="30" t="s">
        <v>12</v>
      </c>
      <c r="E124" s="31" t="s">
        <v>300</v>
      </c>
      <c r="F124" s="273">
        <v>-500</v>
      </c>
      <c r="G124" s="248">
        <v>999898</v>
      </c>
      <c r="H124" s="249">
        <v>999898</v>
      </c>
      <c r="I124" s="201">
        <f>G124-H124</f>
        <v>0</v>
      </c>
      <c r="J124" s="201">
        <f>$F124*I124</f>
        <v>0</v>
      </c>
      <c r="K124" s="789">
        <f>J124/1000000</f>
        <v>0</v>
      </c>
      <c r="L124" s="248">
        <v>2794</v>
      </c>
      <c r="M124" s="249">
        <v>2790</v>
      </c>
      <c r="N124" s="249">
        <f>L124-M124</f>
        <v>4</v>
      </c>
      <c r="O124" s="249">
        <f>$F124*N124</f>
        <v>-2000</v>
      </c>
      <c r="P124" s="758">
        <f>O124/1000000</f>
        <v>-2E-3</v>
      </c>
      <c r="Q124" s="333"/>
    </row>
    <row r="125" spans="1:17" s="329" customFormat="1" ht="15.95" customHeight="1">
      <c r="A125" s="264">
        <v>18</v>
      </c>
      <c r="B125" s="362" t="s">
        <v>63</v>
      </c>
      <c r="C125" s="709">
        <v>4865089</v>
      </c>
      <c r="D125" s="30" t="s">
        <v>12</v>
      </c>
      <c r="E125" s="31" t="s">
        <v>300</v>
      </c>
      <c r="F125" s="273">
        <v>-500</v>
      </c>
      <c r="G125" s="248">
        <v>999927</v>
      </c>
      <c r="H125" s="249">
        <v>999927</v>
      </c>
      <c r="I125" s="201">
        <f>G125-H125</f>
        <v>0</v>
      </c>
      <c r="J125" s="201">
        <f>$F125*I125</f>
        <v>0</v>
      </c>
      <c r="K125" s="789">
        <f>J125/1000000</f>
        <v>0</v>
      </c>
      <c r="L125" s="248">
        <v>5</v>
      </c>
      <c r="M125" s="249">
        <v>33</v>
      </c>
      <c r="N125" s="249">
        <f>L125-M125</f>
        <v>-28</v>
      </c>
      <c r="O125" s="249">
        <f>$F125*N125</f>
        <v>14000</v>
      </c>
      <c r="P125" s="758">
        <f>O125/1000000</f>
        <v>1.4E-2</v>
      </c>
      <c r="Q125" s="333"/>
    </row>
    <row r="126" spans="1:17" s="329" customFormat="1" ht="15.95" customHeight="1">
      <c r="A126" s="264">
        <v>19</v>
      </c>
      <c r="B126" s="362" t="s">
        <v>64</v>
      </c>
      <c r="C126" s="709">
        <v>4865090</v>
      </c>
      <c r="D126" s="30" t="s">
        <v>12</v>
      </c>
      <c r="E126" s="31" t="s">
        <v>300</v>
      </c>
      <c r="F126" s="503">
        <v>-500</v>
      </c>
      <c r="G126" s="248">
        <v>1233</v>
      </c>
      <c r="H126" s="249">
        <v>1233</v>
      </c>
      <c r="I126" s="201">
        <f>G126-H126</f>
        <v>0</v>
      </c>
      <c r="J126" s="201">
        <f>$F126*I126</f>
        <v>0</v>
      </c>
      <c r="K126" s="789">
        <f>J126/1000000</f>
        <v>0</v>
      </c>
      <c r="L126" s="248">
        <v>1858</v>
      </c>
      <c r="M126" s="249">
        <v>1856</v>
      </c>
      <c r="N126" s="249">
        <f>L126-M126</f>
        <v>2</v>
      </c>
      <c r="O126" s="249">
        <f>$F126*N126</f>
        <v>-1000</v>
      </c>
      <c r="P126" s="758">
        <f>O126/1000000</f>
        <v>-1E-3</v>
      </c>
      <c r="Q126" s="333"/>
    </row>
    <row r="127" spans="1:17" s="329" customFormat="1" ht="15.95" customHeight="1">
      <c r="A127" s="264"/>
      <c r="B127" s="272" t="s">
        <v>30</v>
      </c>
      <c r="C127" s="709"/>
      <c r="D127" s="33"/>
      <c r="E127" s="33"/>
      <c r="F127" s="273"/>
      <c r="G127" s="248"/>
      <c r="H127" s="249"/>
      <c r="I127" s="201"/>
      <c r="J127" s="201"/>
      <c r="K127" s="789"/>
      <c r="L127" s="248"/>
      <c r="M127" s="249"/>
      <c r="N127" s="249"/>
      <c r="O127" s="249"/>
      <c r="P127" s="758"/>
      <c r="Q127" s="333"/>
    </row>
    <row r="128" spans="1:17" s="329" customFormat="1" ht="15.95" customHeight="1">
      <c r="A128" s="264">
        <v>20</v>
      </c>
      <c r="B128" s="563" t="s">
        <v>65</v>
      </c>
      <c r="C128" s="709">
        <v>4864797</v>
      </c>
      <c r="D128" s="30" t="s">
        <v>12</v>
      </c>
      <c r="E128" s="31" t="s">
        <v>300</v>
      </c>
      <c r="F128" s="273">
        <v>-100</v>
      </c>
      <c r="G128" s="248">
        <v>61446</v>
      </c>
      <c r="H128" s="249">
        <v>62185</v>
      </c>
      <c r="I128" s="201">
        <f>G128-H128</f>
        <v>-739</v>
      </c>
      <c r="J128" s="201">
        <f>$F128*I128</f>
        <v>73900</v>
      </c>
      <c r="K128" s="789">
        <f>J128/1000000</f>
        <v>7.3899999999999993E-2</v>
      </c>
      <c r="L128" s="248">
        <v>4439</v>
      </c>
      <c r="M128" s="249">
        <v>4441</v>
      </c>
      <c r="N128" s="249">
        <f>L128-M128</f>
        <v>-2</v>
      </c>
      <c r="O128" s="249">
        <f>$F128*N128</f>
        <v>200</v>
      </c>
      <c r="P128" s="758">
        <f>O128/1000000</f>
        <v>2.0000000000000001E-4</v>
      </c>
      <c r="Q128" s="333"/>
    </row>
    <row r="129" spans="1:17" s="329" customFormat="1" ht="15.95" customHeight="1">
      <c r="A129" s="264">
        <v>21</v>
      </c>
      <c r="B129" s="563" t="s">
        <v>131</v>
      </c>
      <c r="C129" s="709">
        <v>4865077</v>
      </c>
      <c r="D129" s="30" t="s">
        <v>12</v>
      </c>
      <c r="E129" s="31" t="s">
        <v>300</v>
      </c>
      <c r="F129" s="273">
        <v>-133.33000000000001</v>
      </c>
      <c r="G129" s="248">
        <v>24</v>
      </c>
      <c r="H129" s="249">
        <v>69</v>
      </c>
      <c r="I129" s="201">
        <f>G129-H129</f>
        <v>-45</v>
      </c>
      <c r="J129" s="201">
        <f>$F129*I129</f>
        <v>5999.85</v>
      </c>
      <c r="K129" s="789">
        <f>J129/1000000</f>
        <v>5.9998500000000001E-3</v>
      </c>
      <c r="L129" s="248">
        <v>265</v>
      </c>
      <c r="M129" s="249">
        <v>266</v>
      </c>
      <c r="N129" s="249">
        <f>L129-M129</f>
        <v>-1</v>
      </c>
      <c r="O129" s="249">
        <f>$F129*N129</f>
        <v>133.33000000000001</v>
      </c>
      <c r="P129" s="758">
        <f>O129/1000000</f>
        <v>1.3333E-4</v>
      </c>
      <c r="Q129" s="333"/>
    </row>
    <row r="130" spans="1:17" s="329" customFormat="1" ht="15.95" customHeight="1">
      <c r="A130" s="264"/>
      <c r="B130" s="272" t="s">
        <v>430</v>
      </c>
      <c r="C130" s="709"/>
      <c r="D130" s="30"/>
      <c r="E130" s="31"/>
      <c r="F130" s="273"/>
      <c r="G130" s="248"/>
      <c r="H130" s="249"/>
      <c r="I130" s="201"/>
      <c r="J130" s="201"/>
      <c r="K130" s="789"/>
      <c r="L130" s="248"/>
      <c r="M130" s="249"/>
      <c r="N130" s="249"/>
      <c r="O130" s="249"/>
      <c r="P130" s="758"/>
      <c r="Q130" s="333"/>
    </row>
    <row r="131" spans="1:17" s="329" customFormat="1" ht="14.25" customHeight="1">
      <c r="A131" s="264">
        <v>22</v>
      </c>
      <c r="B131" s="265" t="s">
        <v>59</v>
      </c>
      <c r="C131" s="709">
        <v>4902568</v>
      </c>
      <c r="D131" s="30" t="s">
        <v>12</v>
      </c>
      <c r="E131" s="31" t="s">
        <v>300</v>
      </c>
      <c r="F131" s="273">
        <v>-100</v>
      </c>
      <c r="G131" s="248">
        <v>992135</v>
      </c>
      <c r="H131" s="249">
        <v>992142</v>
      </c>
      <c r="I131" s="201">
        <f>G131-H131</f>
        <v>-7</v>
      </c>
      <c r="J131" s="201">
        <f>$F131*I131</f>
        <v>700</v>
      </c>
      <c r="K131" s="789">
        <f>J131/1000000</f>
        <v>6.9999999999999999E-4</v>
      </c>
      <c r="L131" s="248">
        <v>5220</v>
      </c>
      <c r="M131" s="249">
        <v>5230</v>
      </c>
      <c r="N131" s="249">
        <f>L131-M131</f>
        <v>-10</v>
      </c>
      <c r="O131" s="249">
        <f>$F131*N131</f>
        <v>1000</v>
      </c>
      <c r="P131" s="758">
        <f>O131/1000000</f>
        <v>1E-3</v>
      </c>
      <c r="Q131" s="333"/>
    </row>
    <row r="132" spans="1:17" s="329" customFormat="1" ht="15.95" customHeight="1">
      <c r="A132" s="264"/>
      <c r="B132" s="267" t="s">
        <v>67</v>
      </c>
      <c r="C132" s="709"/>
      <c r="D132" s="30"/>
      <c r="E132" s="30"/>
      <c r="F132" s="273"/>
      <c r="G132" s="248"/>
      <c r="H132" s="249"/>
      <c r="I132" s="201"/>
      <c r="J132" s="201"/>
      <c r="K132" s="789"/>
      <c r="L132" s="248"/>
      <c r="M132" s="249"/>
      <c r="N132" s="249"/>
      <c r="O132" s="249"/>
      <c r="P132" s="758"/>
      <c r="Q132" s="333"/>
    </row>
    <row r="133" spans="1:17" s="329" customFormat="1" ht="15.95" customHeight="1">
      <c r="A133" s="264">
        <v>23</v>
      </c>
      <c r="B133" s="265" t="s">
        <v>68</v>
      </c>
      <c r="C133" s="709">
        <v>4902599</v>
      </c>
      <c r="D133" s="30" t="s">
        <v>12</v>
      </c>
      <c r="E133" s="31" t="s">
        <v>300</v>
      </c>
      <c r="F133" s="254">
        <v>-1333.33</v>
      </c>
      <c r="G133" s="248">
        <v>195</v>
      </c>
      <c r="H133" s="249">
        <v>195</v>
      </c>
      <c r="I133" s="201">
        <f>G133-H133</f>
        <v>0</v>
      </c>
      <c r="J133" s="201">
        <f>$F133*I133</f>
        <v>0</v>
      </c>
      <c r="K133" s="789">
        <f>J133/1000000</f>
        <v>0</v>
      </c>
      <c r="L133" s="248">
        <v>218</v>
      </c>
      <c r="M133" s="249">
        <v>208</v>
      </c>
      <c r="N133" s="249">
        <f>L133-M133</f>
        <v>10</v>
      </c>
      <c r="O133" s="249">
        <f>$F133*N133</f>
        <v>-13333.3</v>
      </c>
      <c r="P133" s="758">
        <f>O133/1000000</f>
        <v>-1.3333299999999999E-2</v>
      </c>
      <c r="Q133" s="333"/>
    </row>
    <row r="134" spans="1:17" s="329" customFormat="1" ht="15.95" customHeight="1">
      <c r="A134" s="264">
        <v>24</v>
      </c>
      <c r="B134" s="265" t="s">
        <v>69</v>
      </c>
      <c r="C134" s="709">
        <v>4865082</v>
      </c>
      <c r="D134" s="30" t="s">
        <v>12</v>
      </c>
      <c r="E134" s="31" t="s">
        <v>300</v>
      </c>
      <c r="F134" s="254">
        <v>-133.33000000000001</v>
      </c>
      <c r="G134" s="248">
        <v>1692</v>
      </c>
      <c r="H134" s="249">
        <v>1695</v>
      </c>
      <c r="I134" s="201">
        <f>G134-H134</f>
        <v>-3</v>
      </c>
      <c r="J134" s="201">
        <f>$F134*I134</f>
        <v>399.99</v>
      </c>
      <c r="K134" s="789">
        <f>J134/1000000</f>
        <v>3.9999000000000002E-4</v>
      </c>
      <c r="L134" s="248">
        <v>742</v>
      </c>
      <c r="M134" s="249">
        <v>737</v>
      </c>
      <c r="N134" s="249">
        <f>L134-M134</f>
        <v>5</v>
      </c>
      <c r="O134" s="249">
        <f>$F134*N134</f>
        <v>-666.65000000000009</v>
      </c>
      <c r="P134" s="758">
        <f>O134/1000000</f>
        <v>-6.6665000000000008E-4</v>
      </c>
      <c r="Q134" s="341"/>
    </row>
    <row r="135" spans="1:17" s="329" customFormat="1" ht="15.95" customHeight="1">
      <c r="A135" s="248">
        <v>25</v>
      </c>
      <c r="B135" s="568" t="s">
        <v>70</v>
      </c>
      <c r="C135" s="709">
        <v>4902577</v>
      </c>
      <c r="D135" s="335" t="s">
        <v>12</v>
      </c>
      <c r="E135" s="336" t="s">
        <v>300</v>
      </c>
      <c r="F135" s="268">
        <v>-100</v>
      </c>
      <c r="G135" s="248">
        <v>4884</v>
      </c>
      <c r="H135" s="249">
        <v>4881</v>
      </c>
      <c r="I135" s="249">
        <f>G135-H135</f>
        <v>3</v>
      </c>
      <c r="J135" s="249">
        <f>$F135*I135</f>
        <v>-300</v>
      </c>
      <c r="K135" s="758">
        <f>J135/1000000</f>
        <v>-2.9999999999999997E-4</v>
      </c>
      <c r="L135" s="248">
        <v>1025</v>
      </c>
      <c r="M135" s="249">
        <v>969</v>
      </c>
      <c r="N135" s="249">
        <f>L135-M135</f>
        <v>56</v>
      </c>
      <c r="O135" s="249">
        <f>$F135*N135</f>
        <v>-5600</v>
      </c>
      <c r="P135" s="758">
        <f>O135/1000000</f>
        <v>-5.5999999999999999E-3</v>
      </c>
      <c r="Q135" s="341"/>
    </row>
    <row r="136" spans="1:17" s="329" customFormat="1" ht="15.95" customHeight="1">
      <c r="A136" s="498"/>
      <c r="B136" s="569" t="s">
        <v>433</v>
      </c>
      <c r="C136" s="524"/>
      <c r="D136" s="723"/>
      <c r="E136" s="552"/>
      <c r="F136" s="722"/>
      <c r="G136" s="248"/>
      <c r="H136" s="249"/>
      <c r="I136" s="526"/>
      <c r="J136" s="526"/>
      <c r="K136" s="798"/>
      <c r="L136" s="248"/>
      <c r="M136" s="249"/>
      <c r="N136" s="526"/>
      <c r="O136" s="526"/>
      <c r="P136" s="800"/>
      <c r="Q136" s="354"/>
    </row>
    <row r="137" spans="1:17" s="329" customFormat="1" ht="15.95" customHeight="1">
      <c r="A137" s="529">
        <v>26</v>
      </c>
      <c r="B137" s="565" t="s">
        <v>427</v>
      </c>
      <c r="C137" s="524" t="s">
        <v>537</v>
      </c>
      <c r="D137" s="30" t="s">
        <v>432</v>
      </c>
      <c r="E137" s="31" t="s">
        <v>300</v>
      </c>
      <c r="F137" s="722">
        <v>-1</v>
      </c>
      <c r="G137" s="200">
        <f>VLOOKUP($C137,[1]Sheet1!$A$1:$Q$653,10,FALSE)</f>
        <v>219250</v>
      </c>
      <c r="H137" s="954">
        <f>VLOOKUP($C137,[2]Sheet1!$A$1:$P$608,10,FALSE)</f>
        <v>201910</v>
      </c>
      <c r="I137" s="955">
        <f>G137-H137</f>
        <v>17340</v>
      </c>
      <c r="J137" s="955">
        <f>$F137*I137</f>
        <v>-17340</v>
      </c>
      <c r="K137" s="956">
        <f>J137/1000000</f>
        <v>-1.7340000000000001E-2</v>
      </c>
      <c r="L137" s="200">
        <f>VLOOKUP($C137,[1]Sheet1!$A$1:$Q$653,14,FALSE)</f>
        <v>548249.98</v>
      </c>
      <c r="M137" s="954">
        <f>VLOOKUP($C137,[2]Sheet1!$A$1:$P$608,14,FALSE)</f>
        <v>547929.98</v>
      </c>
      <c r="N137" s="955">
        <f>L137-M137</f>
        <v>320</v>
      </c>
      <c r="O137" s="955">
        <f>$F137*N137</f>
        <v>-320</v>
      </c>
      <c r="P137" s="800">
        <f>O137/1000000</f>
        <v>-3.2000000000000003E-4</v>
      </c>
      <c r="Q137" s="690" t="s">
        <v>538</v>
      </c>
    </row>
    <row r="138" spans="1:17" s="329" customFormat="1" ht="15.95" customHeight="1">
      <c r="A138" s="529"/>
      <c r="B138" s="565"/>
      <c r="C138" s="524" t="s">
        <v>528</v>
      </c>
      <c r="D138" s="30" t="s">
        <v>432</v>
      </c>
      <c r="E138" s="31" t="s">
        <v>300</v>
      </c>
      <c r="F138" s="722">
        <v>-3000</v>
      </c>
      <c r="G138" s="248">
        <v>2</v>
      </c>
      <c r="H138" s="249">
        <v>0</v>
      </c>
      <c r="I138" s="526">
        <f>G138-H138</f>
        <v>2</v>
      </c>
      <c r="J138" s="526">
        <f>$F138*I138</f>
        <v>-6000</v>
      </c>
      <c r="K138" s="798">
        <f>J138/1000000</f>
        <v>-6.0000000000000001E-3</v>
      </c>
      <c r="L138" s="248">
        <v>0</v>
      </c>
      <c r="M138" s="249">
        <v>0</v>
      </c>
      <c r="N138" s="526">
        <f>L138-M138</f>
        <v>0</v>
      </c>
      <c r="O138" s="526">
        <f>$F138*N138</f>
        <v>0</v>
      </c>
      <c r="P138" s="800">
        <f>O138/1000000</f>
        <v>0</v>
      </c>
      <c r="Q138" s="690" t="s">
        <v>530</v>
      </c>
    </row>
    <row r="139" spans="1:17" s="329" customFormat="1" ht="15.95" customHeight="1">
      <c r="A139" s="529"/>
      <c r="B139" s="565"/>
      <c r="C139" s="524"/>
      <c r="D139" s="30"/>
      <c r="E139" s="31"/>
      <c r="F139" s="722"/>
      <c r="G139" s="248"/>
      <c r="H139" s="249"/>
      <c r="I139" s="526"/>
      <c r="J139" s="526"/>
      <c r="K139" s="798">
        <v>-5.4000000000000003E-3</v>
      </c>
      <c r="L139" s="248"/>
      <c r="M139" s="249"/>
      <c r="N139" s="526"/>
      <c r="O139" s="526"/>
      <c r="P139" s="800"/>
      <c r="Q139" s="690" t="s">
        <v>540</v>
      </c>
    </row>
    <row r="140" spans="1:17" s="329" customFormat="1" ht="15.95" customHeight="1">
      <c r="A140" s="529">
        <v>27</v>
      </c>
      <c r="B140" s="565" t="s">
        <v>428</v>
      </c>
      <c r="C140" s="524" t="s">
        <v>512</v>
      </c>
      <c r="D140" s="30" t="s">
        <v>432</v>
      </c>
      <c r="E140" s="31" t="s">
        <v>300</v>
      </c>
      <c r="F140" s="722">
        <v>-6000</v>
      </c>
      <c r="G140" s="248">
        <v>7.43</v>
      </c>
      <c r="H140" s="249">
        <v>5.67</v>
      </c>
      <c r="I140" s="526">
        <f>G140-H140</f>
        <v>1.7599999999999998</v>
      </c>
      <c r="J140" s="526">
        <f>$F140*I140</f>
        <v>-10559.999999999998</v>
      </c>
      <c r="K140" s="798">
        <f>J140/1000000</f>
        <v>-1.0559999999999998E-2</v>
      </c>
      <c r="L140" s="248">
        <v>51.55</v>
      </c>
      <c r="M140" s="249">
        <v>47.61</v>
      </c>
      <c r="N140" s="526">
        <f>L140-M140</f>
        <v>3.9399999999999977</v>
      </c>
      <c r="O140" s="526">
        <f>$F140*N140</f>
        <v>-23639.999999999985</v>
      </c>
      <c r="P140" s="800">
        <f>O140/1000000</f>
        <v>-2.3639999999999984E-2</v>
      </c>
      <c r="Q140" s="690"/>
    </row>
    <row r="141" spans="1:17" s="329" customFormat="1" ht="15.95" customHeight="1">
      <c r="A141" s="529">
        <v>28</v>
      </c>
      <c r="B141" s="565" t="s">
        <v>429</v>
      </c>
      <c r="C141" s="524" t="s">
        <v>506</v>
      </c>
      <c r="D141" s="30" t="s">
        <v>432</v>
      </c>
      <c r="E141" s="31" t="s">
        <v>300</v>
      </c>
      <c r="F141" s="722">
        <v>-1</v>
      </c>
      <c r="G141" s="248">
        <v>464000</v>
      </c>
      <c r="H141" s="249">
        <v>463700</v>
      </c>
      <c r="I141" s="526">
        <f>G141-H141</f>
        <v>300</v>
      </c>
      <c r="J141" s="526">
        <f>$F141*I141</f>
        <v>-300</v>
      </c>
      <c r="K141" s="798">
        <f>J141/1000000</f>
        <v>-2.9999999999999997E-4</v>
      </c>
      <c r="L141" s="248">
        <v>2763000.06</v>
      </c>
      <c r="M141" s="249">
        <v>2744499.97</v>
      </c>
      <c r="N141" s="526">
        <f>L141-M141</f>
        <v>18500.089999999851</v>
      </c>
      <c r="O141" s="526">
        <f>$F141*N141</f>
        <v>-18500.089999999851</v>
      </c>
      <c r="P141" s="800">
        <f>O141/1000000</f>
        <v>-1.8500089999999851E-2</v>
      </c>
      <c r="Q141" s="690" t="s">
        <v>532</v>
      </c>
    </row>
    <row r="142" spans="1:17" s="329" customFormat="1" ht="15.95" customHeight="1">
      <c r="A142" s="529"/>
      <c r="B142" s="565"/>
      <c r="C142" s="524" t="s">
        <v>531</v>
      </c>
      <c r="D142" s="30" t="s">
        <v>432</v>
      </c>
      <c r="E142" s="31" t="s">
        <v>300</v>
      </c>
      <c r="F142" s="722">
        <v>-6000</v>
      </c>
      <c r="G142" s="248">
        <v>0</v>
      </c>
      <c r="H142" s="249">
        <v>0</v>
      </c>
      <c r="I142" s="526">
        <f>G142-H142</f>
        <v>0</v>
      </c>
      <c r="J142" s="526">
        <f>$F142*I142</f>
        <v>0</v>
      </c>
      <c r="K142" s="798">
        <f>J142/1000000</f>
        <v>0</v>
      </c>
      <c r="L142" s="248">
        <v>7.41</v>
      </c>
      <c r="M142" s="249">
        <v>0</v>
      </c>
      <c r="N142" s="526">
        <f>L142-M142</f>
        <v>7.41</v>
      </c>
      <c r="O142" s="526">
        <f>$F142*N142</f>
        <v>-44460</v>
      </c>
      <c r="P142" s="800">
        <f>O142/1000000</f>
        <v>-4.446E-2</v>
      </c>
      <c r="Q142" s="690" t="s">
        <v>533</v>
      </c>
    </row>
    <row r="143" spans="1:17" s="329" customFormat="1" ht="15.95" customHeight="1">
      <c r="A143" s="529"/>
      <c r="B143" s="726" t="s">
        <v>468</v>
      </c>
      <c r="C143" s="524"/>
      <c r="D143" s="30"/>
      <c r="E143" s="31"/>
      <c r="F143" s="722"/>
      <c r="G143" s="248"/>
      <c r="H143" s="249"/>
      <c r="I143" s="526"/>
      <c r="J143" s="526"/>
      <c r="K143" s="798"/>
      <c r="L143" s="248"/>
      <c r="M143" s="249"/>
      <c r="N143" s="526"/>
      <c r="O143" s="526"/>
      <c r="P143" s="800"/>
      <c r="Q143" s="690"/>
    </row>
    <row r="144" spans="1:17" s="329" customFormat="1" ht="15.95" customHeight="1">
      <c r="A144" s="529">
        <v>29</v>
      </c>
      <c r="B144" s="565" t="s">
        <v>474</v>
      </c>
      <c r="C144" s="524" t="s">
        <v>476</v>
      </c>
      <c r="D144" s="30" t="s">
        <v>432</v>
      </c>
      <c r="E144" s="31" t="s">
        <v>300</v>
      </c>
      <c r="F144" s="722">
        <v>-1</v>
      </c>
      <c r="G144" s="248">
        <v>-1134000</v>
      </c>
      <c r="H144" s="249">
        <v>-992000</v>
      </c>
      <c r="I144" s="526">
        <f>G144-H144</f>
        <v>-142000</v>
      </c>
      <c r="J144" s="526">
        <f>$F144*I144</f>
        <v>142000</v>
      </c>
      <c r="K144" s="798">
        <f>J144/1000000</f>
        <v>0.14199999999999999</v>
      </c>
      <c r="L144" s="248">
        <v>-271000</v>
      </c>
      <c r="M144" s="249">
        <v>-271000</v>
      </c>
      <c r="N144" s="526">
        <f>L144-M144</f>
        <v>0</v>
      </c>
      <c r="O144" s="526">
        <f>$F144*N144</f>
        <v>0</v>
      </c>
      <c r="P144" s="800">
        <f>O144/1000000</f>
        <v>0</v>
      </c>
      <c r="Q144" s="341"/>
    </row>
    <row r="145" spans="1:18" s="329" customFormat="1" ht="15.95" customHeight="1">
      <c r="A145" s="529">
        <v>30</v>
      </c>
      <c r="B145" s="565" t="s">
        <v>475</v>
      </c>
      <c r="C145" s="524" t="s">
        <v>477</v>
      </c>
      <c r="D145" s="30" t="s">
        <v>432</v>
      </c>
      <c r="E145" s="31" t="s">
        <v>300</v>
      </c>
      <c r="F145" s="722">
        <v>-1</v>
      </c>
      <c r="G145" s="248">
        <v>-1051000</v>
      </c>
      <c r="H145" s="249">
        <v>-779000</v>
      </c>
      <c r="I145" s="526">
        <f>G145-H145</f>
        <v>-272000</v>
      </c>
      <c r="J145" s="526">
        <f>$F145*I145</f>
        <v>272000</v>
      </c>
      <c r="K145" s="798">
        <f>J145/1000000</f>
        <v>0.27200000000000002</v>
      </c>
      <c r="L145" s="248">
        <v>-396000</v>
      </c>
      <c r="M145" s="249">
        <v>-396000</v>
      </c>
      <c r="N145" s="526">
        <f>L145-M145</f>
        <v>0</v>
      </c>
      <c r="O145" s="526">
        <f>$F145*N145</f>
        <v>0</v>
      </c>
      <c r="P145" s="800">
        <f>O145/1000000</f>
        <v>0</v>
      </c>
      <c r="Q145" s="341"/>
    </row>
    <row r="146" spans="1:18" s="329" customFormat="1" ht="15.95" customHeight="1">
      <c r="A146" s="529">
        <v>31</v>
      </c>
      <c r="B146" s="913" t="s">
        <v>509</v>
      </c>
      <c r="C146" s="722" t="s">
        <v>510</v>
      </c>
      <c r="D146" s="30" t="s">
        <v>432</v>
      </c>
      <c r="E146" s="336" t="s">
        <v>300</v>
      </c>
      <c r="F146" s="722">
        <v>-1</v>
      </c>
      <c r="G146" s="248">
        <v>-942000</v>
      </c>
      <c r="H146" s="249">
        <v>-726000</v>
      </c>
      <c r="I146" s="526">
        <f>G146-H146</f>
        <v>-216000</v>
      </c>
      <c r="J146" s="526">
        <f>$F146*I146</f>
        <v>216000</v>
      </c>
      <c r="K146" s="798">
        <f>J146/1000000</f>
        <v>0.216</v>
      </c>
      <c r="L146" s="248">
        <v>-189000</v>
      </c>
      <c r="M146" s="249">
        <v>-189000</v>
      </c>
      <c r="N146" s="526">
        <f>L146-M146</f>
        <v>0</v>
      </c>
      <c r="O146" s="526">
        <f>$F146*N146</f>
        <v>0</v>
      </c>
      <c r="P146" s="800">
        <f>O146/1000000</f>
        <v>0</v>
      </c>
      <c r="Q146" s="341"/>
    </row>
    <row r="147" spans="1:18" s="329" customFormat="1" ht="15.95" customHeight="1">
      <c r="A147" s="529">
        <v>32</v>
      </c>
      <c r="B147" s="913" t="s">
        <v>504</v>
      </c>
      <c r="C147" s="722" t="s">
        <v>505</v>
      </c>
      <c r="D147" s="30" t="s">
        <v>432</v>
      </c>
      <c r="E147" s="336" t="s">
        <v>300</v>
      </c>
      <c r="F147" s="722">
        <v>-1</v>
      </c>
      <c r="G147" s="248">
        <v>-1692000</v>
      </c>
      <c r="H147" s="249">
        <v>-1408000</v>
      </c>
      <c r="I147" s="526">
        <f>G147-H147</f>
        <v>-284000</v>
      </c>
      <c r="J147" s="526">
        <f>$F147*I147</f>
        <v>284000</v>
      </c>
      <c r="K147" s="798">
        <f>J147/1000000</f>
        <v>0.28399999999999997</v>
      </c>
      <c r="L147" s="248">
        <v>-258000</v>
      </c>
      <c r="M147" s="249">
        <v>-258000</v>
      </c>
      <c r="N147" s="526">
        <f>L147-M147</f>
        <v>0</v>
      </c>
      <c r="O147" s="526">
        <f>$F147*N147</f>
        <v>0</v>
      </c>
      <c r="P147" s="800">
        <f>O147/1000000</f>
        <v>0</v>
      </c>
      <c r="Q147" s="341"/>
    </row>
    <row r="148" spans="1:18" s="329" customFormat="1" ht="15.95" customHeight="1">
      <c r="A148" s="981" t="s">
        <v>433</v>
      </c>
      <c r="B148" s="982"/>
      <c r="C148" s="524"/>
      <c r="D148" s="30"/>
      <c r="E148" s="31"/>
      <c r="F148" s="722"/>
      <c r="G148" s="248"/>
      <c r="H148" s="249"/>
      <c r="I148" s="526"/>
      <c r="J148" s="526"/>
      <c r="K148" s="798"/>
      <c r="L148" s="248"/>
      <c r="M148" s="249"/>
      <c r="N148" s="526"/>
      <c r="O148" s="526"/>
      <c r="P148" s="798"/>
      <c r="Q148" s="341"/>
    </row>
    <row r="149" spans="1:18" s="329" customFormat="1" ht="15.95" customHeight="1">
      <c r="A149" s="529">
        <v>31</v>
      </c>
      <c r="B149" s="914" t="s">
        <v>479</v>
      </c>
      <c r="C149" s="722" t="s">
        <v>480</v>
      </c>
      <c r="D149" s="538" t="s">
        <v>432</v>
      </c>
      <c r="E149" s="915" t="s">
        <v>300</v>
      </c>
      <c r="F149" s="728">
        <v>-1200</v>
      </c>
      <c r="G149" s="248">
        <v>103.61</v>
      </c>
      <c r="H149" s="249">
        <v>103.55</v>
      </c>
      <c r="I149" s="526">
        <f t="shared" ref="I149:I154" si="18">G149-H149</f>
        <v>6.0000000000002274E-2</v>
      </c>
      <c r="J149" s="526">
        <f t="shared" ref="J149:J154" si="19">$F149*I149</f>
        <v>-72.000000000002728</v>
      </c>
      <c r="K149" s="798">
        <f t="shared" ref="K149:K154" si="20">J149/1000000</f>
        <v>-7.2000000000002726E-5</v>
      </c>
      <c r="L149" s="248">
        <v>161.66</v>
      </c>
      <c r="M149" s="249">
        <v>156.37</v>
      </c>
      <c r="N149" s="526">
        <f t="shared" ref="N149:N154" si="21">L149-M149</f>
        <v>5.289999999999992</v>
      </c>
      <c r="O149" s="526">
        <f t="shared" ref="O149:O154" si="22">$F149*N149</f>
        <v>-6347.9999999999909</v>
      </c>
      <c r="P149" s="800">
        <f t="shared" ref="P149:P154" si="23">O149/1000000</f>
        <v>-6.3479999999999908E-3</v>
      </c>
      <c r="Q149" s="341"/>
    </row>
    <row r="150" spans="1:18" s="329" customFormat="1" ht="15.95" customHeight="1">
      <c r="A150" s="529">
        <v>32</v>
      </c>
      <c r="B150" s="914" t="s">
        <v>481</v>
      </c>
      <c r="C150" s="722" t="s">
        <v>482</v>
      </c>
      <c r="D150" s="538" t="s">
        <v>432</v>
      </c>
      <c r="E150" s="915" t="s">
        <v>300</v>
      </c>
      <c r="F150" s="728">
        <v>-1200</v>
      </c>
      <c r="G150" s="248">
        <v>16.77</v>
      </c>
      <c r="H150" s="249">
        <v>16.739999999999998</v>
      </c>
      <c r="I150" s="526">
        <f t="shared" si="18"/>
        <v>3.0000000000001137E-2</v>
      </c>
      <c r="J150" s="526">
        <f t="shared" si="19"/>
        <v>-36.000000000001364</v>
      </c>
      <c r="K150" s="798">
        <f t="shared" si="20"/>
        <v>-3.6000000000001363E-5</v>
      </c>
      <c r="L150" s="248">
        <v>337.05</v>
      </c>
      <c r="M150" s="249">
        <v>332.38</v>
      </c>
      <c r="N150" s="526">
        <f t="shared" si="21"/>
        <v>4.6700000000000159</v>
      </c>
      <c r="O150" s="526">
        <f t="shared" si="22"/>
        <v>-5604.0000000000191</v>
      </c>
      <c r="P150" s="800">
        <f t="shared" si="23"/>
        <v>-5.6040000000000187E-3</v>
      </c>
      <c r="Q150" s="341"/>
    </row>
    <row r="151" spans="1:18" s="329" customFormat="1" ht="15.95" customHeight="1">
      <c r="A151" s="529">
        <v>33</v>
      </c>
      <c r="B151" s="914" t="s">
        <v>483</v>
      </c>
      <c r="C151" s="722" t="s">
        <v>484</v>
      </c>
      <c r="D151" s="538" t="s">
        <v>432</v>
      </c>
      <c r="E151" s="915" t="s">
        <v>300</v>
      </c>
      <c r="F151" s="728">
        <v>-1200</v>
      </c>
      <c r="G151" s="248">
        <v>4.57</v>
      </c>
      <c r="H151" s="249">
        <v>4.24</v>
      </c>
      <c r="I151" s="526">
        <f t="shared" si="18"/>
        <v>0.33000000000000007</v>
      </c>
      <c r="J151" s="526">
        <f t="shared" si="19"/>
        <v>-396.00000000000011</v>
      </c>
      <c r="K151" s="798">
        <f t="shared" si="20"/>
        <v>-3.9600000000000014E-4</v>
      </c>
      <c r="L151" s="248">
        <v>153.94</v>
      </c>
      <c r="M151" s="249">
        <v>152.4</v>
      </c>
      <c r="N151" s="526">
        <f t="shared" si="21"/>
        <v>1.539999999999992</v>
      </c>
      <c r="O151" s="526">
        <f t="shared" si="22"/>
        <v>-1847.9999999999905</v>
      </c>
      <c r="P151" s="800">
        <f t="shared" si="23"/>
        <v>-1.8479999999999905E-3</v>
      </c>
      <c r="Q151" s="341"/>
    </row>
    <row r="152" spans="1:18" s="329" customFormat="1" ht="15.95" customHeight="1">
      <c r="A152" s="529">
        <v>34</v>
      </c>
      <c r="B152" s="914" t="s">
        <v>485</v>
      </c>
      <c r="C152" s="722" t="s">
        <v>486</v>
      </c>
      <c r="D152" s="538" t="s">
        <v>432</v>
      </c>
      <c r="E152" s="915" t="s">
        <v>300</v>
      </c>
      <c r="F152" s="728">
        <v>-1200</v>
      </c>
      <c r="G152" s="248">
        <v>33.39</v>
      </c>
      <c r="H152" s="249">
        <v>28.94</v>
      </c>
      <c r="I152" s="526">
        <f t="shared" si="18"/>
        <v>4.4499999999999993</v>
      </c>
      <c r="J152" s="526">
        <f t="shared" si="19"/>
        <v>-5339.9999999999991</v>
      </c>
      <c r="K152" s="798">
        <f t="shared" si="20"/>
        <v>-5.3399999999999993E-3</v>
      </c>
      <c r="L152" s="248">
        <v>101.01</v>
      </c>
      <c r="M152" s="249">
        <v>99.34</v>
      </c>
      <c r="N152" s="526">
        <f t="shared" si="21"/>
        <v>1.6700000000000017</v>
      </c>
      <c r="O152" s="526">
        <f t="shared" si="22"/>
        <v>-2004.000000000002</v>
      </c>
      <c r="P152" s="800">
        <f t="shared" si="23"/>
        <v>-2.0040000000000019E-3</v>
      </c>
      <c r="Q152" s="341"/>
    </row>
    <row r="153" spans="1:18" s="329" customFormat="1" ht="15.95" customHeight="1">
      <c r="A153" s="529">
        <v>35</v>
      </c>
      <c r="B153" s="914" t="s">
        <v>487</v>
      </c>
      <c r="C153" s="722">
        <v>29000015</v>
      </c>
      <c r="D153" s="538" t="s">
        <v>432</v>
      </c>
      <c r="E153" s="915" t="s">
        <v>300</v>
      </c>
      <c r="F153" s="728">
        <v>-3000</v>
      </c>
      <c r="G153" s="248">
        <v>3.44</v>
      </c>
      <c r="H153" s="249">
        <v>3.44</v>
      </c>
      <c r="I153" s="526">
        <f t="shared" si="18"/>
        <v>0</v>
      </c>
      <c r="J153" s="526">
        <f t="shared" si="19"/>
        <v>0</v>
      </c>
      <c r="K153" s="798">
        <f t="shared" si="20"/>
        <v>0</v>
      </c>
      <c r="L153" s="248">
        <v>50.59</v>
      </c>
      <c r="M153" s="249">
        <v>50.09</v>
      </c>
      <c r="N153" s="526">
        <f t="shared" si="21"/>
        <v>0.5</v>
      </c>
      <c r="O153" s="526">
        <f t="shared" si="22"/>
        <v>-1500</v>
      </c>
      <c r="P153" s="800">
        <f t="shared" si="23"/>
        <v>-1.5E-3</v>
      </c>
      <c r="Q153" s="341" t="s">
        <v>513</v>
      </c>
    </row>
    <row r="154" spans="1:18" s="329" customFormat="1" ht="15.95" customHeight="1">
      <c r="A154" s="529">
        <v>36</v>
      </c>
      <c r="B154" s="914" t="s">
        <v>516</v>
      </c>
      <c r="C154" s="722" t="s">
        <v>517</v>
      </c>
      <c r="D154" s="538" t="s">
        <v>432</v>
      </c>
      <c r="E154" s="915" t="s">
        <v>300</v>
      </c>
      <c r="F154" s="722">
        <v>-6000</v>
      </c>
      <c r="G154" s="248">
        <v>21.11</v>
      </c>
      <c r="H154" s="249">
        <v>16.29</v>
      </c>
      <c r="I154" s="526">
        <f t="shared" si="18"/>
        <v>4.82</v>
      </c>
      <c r="J154" s="526">
        <f t="shared" si="19"/>
        <v>-28920</v>
      </c>
      <c r="K154" s="798">
        <f t="shared" si="20"/>
        <v>-2.8920000000000001E-2</v>
      </c>
      <c r="L154" s="248">
        <v>6.74</v>
      </c>
      <c r="M154" s="249">
        <v>6.63</v>
      </c>
      <c r="N154" s="526">
        <f t="shared" si="21"/>
        <v>0.11000000000000032</v>
      </c>
      <c r="O154" s="526">
        <f t="shared" si="22"/>
        <v>-660.00000000000193</v>
      </c>
      <c r="P154" s="800">
        <f t="shared" si="23"/>
        <v>-6.6000000000000195E-4</v>
      </c>
      <c r="Q154" s="341"/>
    </row>
    <row r="155" spans="1:18" s="329" customFormat="1" ht="16.5">
      <c r="A155" s="498"/>
      <c r="B155" s="731"/>
      <c r="C155" s="356"/>
      <c r="D155" s="95"/>
      <c r="E155" s="356"/>
      <c r="F155" s="356"/>
      <c r="G155" s="248"/>
      <c r="H155" s="356"/>
      <c r="I155" s="356"/>
      <c r="J155" s="356"/>
      <c r="K155" s="773">
        <f>SUM(K100:K153)</f>
        <v>2.9636198800000004</v>
      </c>
      <c r="L155" s="248"/>
      <c r="M155" s="240"/>
      <c r="N155" s="240"/>
      <c r="O155" s="240"/>
      <c r="P155" s="773">
        <f>SUM(P100:P153)</f>
        <v>-0.12049070999999983</v>
      </c>
      <c r="Q155" s="720"/>
    </row>
    <row r="156" spans="1:18" s="329" customFormat="1" ht="15.75" thickBot="1">
      <c r="A156" s="438"/>
      <c r="B156" s="916"/>
      <c r="C156" s="359"/>
      <c r="D156" s="359"/>
      <c r="E156" s="359"/>
      <c r="F156" s="359"/>
      <c r="G156" s="331"/>
      <c r="H156" s="359"/>
      <c r="I156" s="359"/>
      <c r="J156" s="359"/>
      <c r="K156" s="917"/>
      <c r="L156" s="331"/>
      <c r="M156" s="545"/>
      <c r="N156" s="545"/>
      <c r="O156" s="545"/>
      <c r="P156" s="917"/>
      <c r="Q156" s="721"/>
    </row>
    <row r="157" spans="1:18" s="329" customFormat="1" ht="15" thickTop="1">
      <c r="K157" s="820"/>
      <c r="L157" s="481"/>
      <c r="M157" s="481"/>
      <c r="N157" s="481"/>
      <c r="O157" s="481"/>
      <c r="P157" s="820"/>
    </row>
    <row r="158" spans="1:18" s="329" customFormat="1">
      <c r="K158" s="494"/>
      <c r="P158" s="494"/>
      <c r="Q158" s="918" t="str">
        <f>NDPL!Q1</f>
        <v>DECEMBER-2024</v>
      </c>
      <c r="R158" s="604"/>
    </row>
    <row r="159" spans="1:18" s="329" customFormat="1" ht="13.5" thickBot="1">
      <c r="K159" s="494"/>
      <c r="P159" s="494"/>
    </row>
    <row r="160" spans="1:18" s="329" customFormat="1" ht="44.25" customHeight="1">
      <c r="A160" s="919"/>
      <c r="B160" s="243" t="s">
        <v>134</v>
      </c>
      <c r="C160" s="401"/>
      <c r="D160" s="401"/>
      <c r="E160" s="401"/>
      <c r="F160" s="401"/>
      <c r="G160" s="401"/>
      <c r="H160" s="401"/>
      <c r="I160" s="401"/>
      <c r="J160" s="401"/>
      <c r="K160" s="659"/>
      <c r="L160" s="401"/>
      <c r="M160" s="401"/>
      <c r="N160" s="401"/>
      <c r="O160" s="401"/>
      <c r="P160" s="659"/>
      <c r="Q160" s="402"/>
    </row>
    <row r="161" spans="1:17" s="329" customFormat="1" ht="20.100000000000001" customHeight="1">
      <c r="A161" s="426"/>
      <c r="B161" s="206" t="s">
        <v>135</v>
      </c>
      <c r="C161" s="356"/>
      <c r="D161" s="356"/>
      <c r="E161" s="356"/>
      <c r="F161" s="356"/>
      <c r="G161" s="356"/>
      <c r="H161" s="356"/>
      <c r="I161" s="356"/>
      <c r="J161" s="356"/>
      <c r="K161" s="762"/>
      <c r="L161" s="356"/>
      <c r="M161" s="356"/>
      <c r="N161" s="356"/>
      <c r="O161" s="356"/>
      <c r="P161" s="762"/>
      <c r="Q161" s="403"/>
    </row>
    <row r="162" spans="1:17" s="329" customFormat="1" ht="20.100000000000001" customHeight="1">
      <c r="A162" s="426"/>
      <c r="B162" s="202" t="s">
        <v>222</v>
      </c>
      <c r="C162" s="356"/>
      <c r="D162" s="356"/>
      <c r="E162" s="356"/>
      <c r="F162" s="356"/>
      <c r="G162" s="356"/>
      <c r="H162" s="356"/>
      <c r="I162" s="356"/>
      <c r="J162" s="356"/>
      <c r="K162" s="766">
        <f>K63</f>
        <v>-11.088482110000001</v>
      </c>
      <c r="L162" s="69"/>
      <c r="M162" s="69"/>
      <c r="N162" s="69"/>
      <c r="O162" s="69"/>
      <c r="P162" s="766">
        <f>P63</f>
        <v>-1.5805775999999998</v>
      </c>
      <c r="Q162" s="403"/>
    </row>
    <row r="163" spans="1:17" s="329" customFormat="1" ht="20.100000000000001" customHeight="1">
      <c r="A163" s="426"/>
      <c r="B163" s="202" t="s">
        <v>223</v>
      </c>
      <c r="C163" s="356"/>
      <c r="D163" s="356"/>
      <c r="E163" s="356"/>
      <c r="F163" s="356"/>
      <c r="G163" s="356"/>
      <c r="H163" s="356"/>
      <c r="I163" s="356"/>
      <c r="J163" s="356"/>
      <c r="K163" s="766">
        <f>K155</f>
        <v>2.9636198800000004</v>
      </c>
      <c r="L163" s="69"/>
      <c r="M163" s="69"/>
      <c r="N163" s="69"/>
      <c r="O163" s="69"/>
      <c r="P163" s="766">
        <f>P155</f>
        <v>-0.12049070999999983</v>
      </c>
      <c r="Q163" s="403"/>
    </row>
    <row r="164" spans="1:17" s="329" customFormat="1" ht="20.100000000000001" customHeight="1">
      <c r="A164" s="426"/>
      <c r="B164" s="202" t="s">
        <v>136</v>
      </c>
      <c r="C164" s="356"/>
      <c r="D164" s="356"/>
      <c r="E164" s="356"/>
      <c r="F164" s="356"/>
      <c r="G164" s="356"/>
      <c r="H164" s="356"/>
      <c r="I164" s="356"/>
      <c r="J164" s="356"/>
      <c r="K164" s="766">
        <f>'ROHTAK ROAD'!K43</f>
        <v>0</v>
      </c>
      <c r="L164" s="69"/>
      <c r="M164" s="69"/>
      <c r="N164" s="69"/>
      <c r="O164" s="69"/>
      <c r="P164" s="766">
        <f>'ROHTAK ROAD'!P43</f>
        <v>0</v>
      </c>
      <c r="Q164" s="403"/>
    </row>
    <row r="165" spans="1:17" s="329" customFormat="1" ht="20.100000000000001" customHeight="1">
      <c r="A165" s="426"/>
      <c r="B165" s="202" t="s">
        <v>137</v>
      </c>
      <c r="C165" s="356"/>
      <c r="D165" s="356"/>
      <c r="E165" s="356"/>
      <c r="F165" s="356"/>
      <c r="G165" s="356"/>
      <c r="H165" s="356"/>
      <c r="I165" s="356"/>
      <c r="J165" s="356"/>
      <c r="K165" s="766">
        <f>SUM(K162:K164)</f>
        <v>-8.1248622300000015</v>
      </c>
      <c r="L165" s="69"/>
      <c r="M165" s="69"/>
      <c r="N165" s="69"/>
      <c r="O165" s="69"/>
      <c r="P165" s="766">
        <f>SUM(P162:P164)</f>
        <v>-1.7010683099999997</v>
      </c>
      <c r="Q165" s="403"/>
    </row>
    <row r="166" spans="1:17" s="329" customFormat="1" ht="20.100000000000001" customHeight="1">
      <c r="A166" s="426"/>
      <c r="B166" s="206" t="s">
        <v>138</v>
      </c>
      <c r="C166" s="356"/>
      <c r="D166" s="356"/>
      <c r="E166" s="356"/>
      <c r="F166" s="356"/>
      <c r="G166" s="356"/>
      <c r="H166" s="356"/>
      <c r="I166" s="356"/>
      <c r="J166" s="356"/>
      <c r="K166" s="766"/>
      <c r="L166" s="69"/>
      <c r="M166" s="69"/>
      <c r="N166" s="69"/>
      <c r="O166" s="69"/>
      <c r="P166" s="766"/>
      <c r="Q166" s="403"/>
    </row>
    <row r="167" spans="1:17" s="329" customFormat="1" ht="20.100000000000001" customHeight="1">
      <c r="A167" s="426"/>
      <c r="B167" s="202" t="s">
        <v>224</v>
      </c>
      <c r="C167" s="356"/>
      <c r="D167" s="356"/>
      <c r="E167" s="356"/>
      <c r="F167" s="356"/>
      <c r="G167" s="356"/>
      <c r="H167" s="356"/>
      <c r="I167" s="356"/>
      <c r="J167" s="356"/>
      <c r="K167" s="766">
        <f>K92</f>
        <v>-16.093</v>
      </c>
      <c r="L167" s="69"/>
      <c r="M167" s="69"/>
      <c r="N167" s="69"/>
      <c r="O167" s="69"/>
      <c r="P167" s="766">
        <f>P92</f>
        <v>-1.0270000000000001</v>
      </c>
      <c r="Q167" s="403"/>
    </row>
    <row r="168" spans="1:17" s="329" customFormat="1" ht="20.100000000000001" customHeight="1" thickBot="1">
      <c r="A168" s="427"/>
      <c r="B168" s="244" t="s">
        <v>139</v>
      </c>
      <c r="C168" s="404"/>
      <c r="D168" s="404"/>
      <c r="E168" s="404"/>
      <c r="F168" s="404"/>
      <c r="G168" s="404"/>
      <c r="H168" s="404"/>
      <c r="I168" s="404"/>
      <c r="J168" s="404"/>
      <c r="K168" s="920">
        <f>SUM(K165:K167)</f>
        <v>-24.217862230000001</v>
      </c>
      <c r="L168" s="681"/>
      <c r="M168" s="681"/>
      <c r="N168" s="681"/>
      <c r="O168" s="681"/>
      <c r="P168" s="920">
        <f>SUM(P165:P167)</f>
        <v>-2.7280683099999998</v>
      </c>
      <c r="Q168" s="921"/>
    </row>
    <row r="169" spans="1:17" s="329" customFormat="1">
      <c r="A169" s="401"/>
      <c r="B169" s="401"/>
      <c r="C169" s="401"/>
      <c r="D169" s="401"/>
      <c r="E169" s="401"/>
      <c r="F169" s="401"/>
      <c r="G169" s="401"/>
      <c r="H169" s="401"/>
      <c r="I169" s="401"/>
      <c r="J169" s="401"/>
      <c r="K169" s="659"/>
      <c r="L169" s="401"/>
      <c r="M169" s="401"/>
      <c r="N169" s="401"/>
      <c r="O169" s="401"/>
      <c r="P169" s="659"/>
      <c r="Q169" s="401"/>
    </row>
    <row r="170" spans="1:17" s="329" customFormat="1">
      <c r="A170" s="356"/>
      <c r="B170" s="356"/>
      <c r="C170" s="356"/>
      <c r="D170" s="356"/>
      <c r="E170" s="356"/>
      <c r="F170" s="356"/>
      <c r="G170" s="356"/>
      <c r="H170" s="356"/>
      <c r="I170" s="356"/>
      <c r="J170" s="356"/>
      <c r="K170" s="762"/>
      <c r="L170" s="356"/>
      <c r="M170" s="356"/>
      <c r="N170" s="356"/>
      <c r="O170" s="356"/>
      <c r="P170" s="762"/>
      <c r="Q170" s="356"/>
    </row>
    <row r="171" spans="1:17" s="329" customFormat="1">
      <c r="A171" s="356"/>
      <c r="B171" s="356"/>
      <c r="C171" s="356"/>
      <c r="D171" s="356"/>
      <c r="E171" s="356"/>
      <c r="F171" s="356"/>
      <c r="G171" s="356"/>
      <c r="H171" s="356"/>
      <c r="I171" s="356"/>
      <c r="J171" s="356"/>
      <c r="K171" s="762"/>
      <c r="L171" s="356"/>
      <c r="M171" s="356"/>
      <c r="N171" s="356"/>
      <c r="O171" s="356"/>
      <c r="P171" s="762"/>
      <c r="Q171" s="356"/>
    </row>
    <row r="172" spans="1:17" s="329" customFormat="1" ht="13.5" thickBot="1">
      <c r="A172" s="404"/>
      <c r="B172" s="404"/>
      <c r="C172" s="404"/>
      <c r="D172" s="404"/>
      <c r="E172" s="404"/>
      <c r="F172" s="404"/>
      <c r="G172" s="404"/>
      <c r="H172" s="404"/>
      <c r="I172" s="404"/>
      <c r="J172" s="404"/>
      <c r="K172" s="767"/>
      <c r="L172" s="404"/>
      <c r="M172" s="404"/>
      <c r="N172" s="404"/>
      <c r="O172" s="404"/>
      <c r="P172" s="767"/>
      <c r="Q172" s="404"/>
    </row>
    <row r="173" spans="1:17" s="329" customFormat="1">
      <c r="A173" s="406"/>
      <c r="B173" s="407"/>
      <c r="C173" s="407"/>
      <c r="D173" s="407"/>
      <c r="E173" s="407"/>
      <c r="F173" s="407"/>
      <c r="G173" s="407"/>
      <c r="H173" s="401"/>
      <c r="I173" s="401"/>
      <c r="J173" s="401"/>
      <c r="K173" s="659"/>
      <c r="L173" s="401"/>
      <c r="M173" s="401"/>
      <c r="N173" s="401"/>
      <c r="O173" s="401"/>
      <c r="P173" s="659"/>
      <c r="Q173" s="402"/>
    </row>
    <row r="174" spans="1:17" s="329" customFormat="1" ht="23.25">
      <c r="A174" s="408" t="s">
        <v>282</v>
      </c>
      <c r="B174" s="409"/>
      <c r="C174" s="409"/>
      <c r="D174" s="409"/>
      <c r="E174" s="409"/>
      <c r="F174" s="409"/>
      <c r="G174" s="409"/>
      <c r="H174" s="356"/>
      <c r="I174" s="356"/>
      <c r="J174" s="356"/>
      <c r="K174" s="762"/>
      <c r="L174" s="356"/>
      <c r="M174" s="356"/>
      <c r="N174" s="356"/>
      <c r="O174" s="356"/>
      <c r="P174" s="762"/>
      <c r="Q174" s="403"/>
    </row>
    <row r="175" spans="1:17" s="329" customFormat="1">
      <c r="A175" s="410"/>
      <c r="B175" s="409"/>
      <c r="C175" s="409"/>
      <c r="D175" s="409"/>
      <c r="E175" s="409"/>
      <c r="F175" s="409"/>
      <c r="G175" s="409"/>
      <c r="H175" s="356"/>
      <c r="I175" s="356"/>
      <c r="J175" s="356"/>
      <c r="K175" s="762"/>
      <c r="L175" s="356"/>
      <c r="M175" s="356"/>
      <c r="N175" s="356"/>
      <c r="O175" s="356"/>
      <c r="P175" s="762"/>
      <c r="Q175" s="403"/>
    </row>
    <row r="176" spans="1:17" s="329" customFormat="1">
      <c r="A176" s="411"/>
      <c r="B176" s="412"/>
      <c r="C176" s="412"/>
      <c r="D176" s="412"/>
      <c r="E176" s="412"/>
      <c r="F176" s="412"/>
      <c r="G176" s="412"/>
      <c r="H176" s="356"/>
      <c r="I176" s="356"/>
      <c r="J176" s="356"/>
      <c r="K176" s="922" t="s">
        <v>294</v>
      </c>
      <c r="L176" s="356"/>
      <c r="M176" s="356"/>
      <c r="N176" s="356"/>
      <c r="O176" s="356"/>
      <c r="P176" s="922" t="s">
        <v>295</v>
      </c>
      <c r="Q176" s="403"/>
    </row>
    <row r="177" spans="1:17" s="329" customFormat="1">
      <c r="A177" s="413"/>
      <c r="B177" s="75"/>
      <c r="C177" s="75"/>
      <c r="D177" s="75"/>
      <c r="E177" s="75"/>
      <c r="F177" s="75"/>
      <c r="G177" s="75"/>
      <c r="H177" s="356"/>
      <c r="I177" s="356"/>
      <c r="J177" s="356"/>
      <c r="K177" s="762"/>
      <c r="L177" s="356"/>
      <c r="M177" s="356"/>
      <c r="N177" s="356"/>
      <c r="O177" s="356"/>
      <c r="P177" s="762"/>
      <c r="Q177" s="403"/>
    </row>
    <row r="178" spans="1:17" s="329" customFormat="1">
      <c r="A178" s="413"/>
      <c r="B178" s="75"/>
      <c r="C178" s="75"/>
      <c r="D178" s="75"/>
      <c r="E178" s="75"/>
      <c r="F178" s="75"/>
      <c r="G178" s="75"/>
      <c r="H178" s="356"/>
      <c r="I178" s="356"/>
      <c r="J178" s="356"/>
      <c r="K178" s="762"/>
      <c r="L178" s="356"/>
      <c r="M178" s="356"/>
      <c r="N178" s="356"/>
      <c r="O178" s="356"/>
      <c r="P178" s="762"/>
      <c r="Q178" s="403"/>
    </row>
    <row r="179" spans="1:17" s="329" customFormat="1" ht="18">
      <c r="A179" s="414" t="s">
        <v>285</v>
      </c>
      <c r="B179" s="415"/>
      <c r="C179" s="415"/>
      <c r="D179" s="416"/>
      <c r="E179" s="416"/>
      <c r="F179" s="417"/>
      <c r="G179" s="416"/>
      <c r="H179" s="356"/>
      <c r="I179" s="356"/>
      <c r="J179" s="356"/>
      <c r="K179" s="923">
        <f>K168</f>
        <v>-24.217862230000001</v>
      </c>
      <c r="L179" s="416" t="s">
        <v>283</v>
      </c>
      <c r="M179" s="356"/>
      <c r="N179" s="356"/>
      <c r="O179" s="356"/>
      <c r="P179" s="923">
        <f>P168</f>
        <v>-2.7280683099999998</v>
      </c>
      <c r="Q179" s="419" t="s">
        <v>283</v>
      </c>
    </row>
    <row r="180" spans="1:17" s="329" customFormat="1" ht="18">
      <c r="A180" s="420"/>
      <c r="B180" s="421"/>
      <c r="C180" s="421"/>
      <c r="D180" s="409"/>
      <c r="E180" s="409"/>
      <c r="F180" s="422"/>
      <c r="G180" s="409"/>
      <c r="H180" s="356"/>
      <c r="I180" s="356"/>
      <c r="J180" s="356"/>
      <c r="K180" s="923"/>
      <c r="L180" s="409"/>
      <c r="M180" s="356"/>
      <c r="N180" s="356"/>
      <c r="O180" s="356"/>
      <c r="P180" s="923"/>
      <c r="Q180" s="423"/>
    </row>
    <row r="181" spans="1:17" s="329" customFormat="1" ht="18">
      <c r="A181" s="424" t="s">
        <v>284</v>
      </c>
      <c r="B181" s="34"/>
      <c r="C181" s="34"/>
      <c r="D181" s="409"/>
      <c r="E181" s="409"/>
      <c r="F181" s="425"/>
      <c r="G181" s="416"/>
      <c r="H181" s="356"/>
      <c r="I181" s="356"/>
      <c r="J181" s="356"/>
      <c r="K181" s="923">
        <f>'STEPPED UP GENCO'!K73</f>
        <v>3.2527984591999992</v>
      </c>
      <c r="L181" s="416" t="s">
        <v>283</v>
      </c>
      <c r="M181" s="356"/>
      <c r="N181" s="356"/>
      <c r="O181" s="356"/>
      <c r="P181" s="923">
        <f>'STEPPED UP GENCO'!P73</f>
        <v>2.9505820000000203E-2</v>
      </c>
      <c r="Q181" s="419" t="s">
        <v>283</v>
      </c>
    </row>
    <row r="182" spans="1:17" s="329" customFormat="1">
      <c r="A182" s="426"/>
      <c r="B182" s="356"/>
      <c r="C182" s="356"/>
      <c r="D182" s="356"/>
      <c r="E182" s="356"/>
      <c r="F182" s="356"/>
      <c r="G182" s="356"/>
      <c r="H182" s="356"/>
      <c r="I182" s="356"/>
      <c r="J182" s="356"/>
      <c r="K182" s="762"/>
      <c r="L182" s="356"/>
      <c r="M182" s="356"/>
      <c r="N182" s="356"/>
      <c r="O182" s="356"/>
      <c r="P182" s="762"/>
      <c r="Q182" s="403"/>
    </row>
    <row r="183" spans="1:17" s="329" customFormat="1">
      <c r="A183" s="426"/>
      <c r="B183" s="356"/>
      <c r="C183" s="356"/>
      <c r="D183" s="356"/>
      <c r="E183" s="356"/>
      <c r="F183" s="356"/>
      <c r="G183" s="356"/>
      <c r="H183" s="356"/>
      <c r="I183" s="356"/>
      <c r="J183" s="356"/>
      <c r="K183" s="762"/>
      <c r="L183" s="356"/>
      <c r="M183" s="356"/>
      <c r="N183" s="356"/>
      <c r="O183" s="356"/>
      <c r="P183" s="762"/>
      <c r="Q183" s="403"/>
    </row>
    <row r="184" spans="1:17" s="329" customFormat="1">
      <c r="A184" s="426"/>
      <c r="B184" s="356"/>
      <c r="C184" s="356"/>
      <c r="D184" s="356"/>
      <c r="E184" s="356"/>
      <c r="F184" s="356"/>
      <c r="G184" s="356"/>
      <c r="H184" s="356"/>
      <c r="I184" s="356"/>
      <c r="J184" s="356"/>
      <c r="K184" s="762"/>
      <c r="L184" s="356"/>
      <c r="M184" s="356"/>
      <c r="N184" s="356"/>
      <c r="O184" s="356"/>
      <c r="P184" s="762"/>
      <c r="Q184" s="403"/>
    </row>
    <row r="185" spans="1:17" s="329" customFormat="1" ht="20.25">
      <c r="A185" s="426"/>
      <c r="B185" s="356"/>
      <c r="C185" s="356"/>
      <c r="D185" s="356"/>
      <c r="E185" s="356"/>
      <c r="F185" s="356"/>
      <c r="G185" s="356"/>
      <c r="H185" s="415"/>
      <c r="I185" s="415"/>
      <c r="J185" s="957" t="s">
        <v>286</v>
      </c>
      <c r="K185" s="958">
        <f>SUM(K179:K184)</f>
        <v>-20.9650637708</v>
      </c>
      <c r="L185" s="957" t="s">
        <v>283</v>
      </c>
      <c r="M185" s="75"/>
      <c r="N185" s="356"/>
      <c r="O185" s="356"/>
      <c r="P185" s="958">
        <f>SUM(P179:P184)</f>
        <v>-2.6985624899999996</v>
      </c>
      <c r="Q185" s="959" t="s">
        <v>283</v>
      </c>
    </row>
    <row r="186" spans="1:17" ht="13.5" thickBot="1">
      <c r="A186" s="172"/>
      <c r="B186" s="37"/>
      <c r="C186" s="37"/>
      <c r="D186" s="37"/>
      <c r="E186" s="37"/>
      <c r="F186" s="37"/>
      <c r="G186" s="37"/>
      <c r="H186" s="37"/>
      <c r="I186" s="37"/>
      <c r="J186" s="37"/>
      <c r="K186" s="644"/>
      <c r="L186" s="37"/>
      <c r="M186" s="37"/>
      <c r="N186" s="37"/>
      <c r="O186" s="37"/>
      <c r="P186" s="644"/>
      <c r="Q186" s="119"/>
    </row>
  </sheetData>
  <mergeCells count="1">
    <mergeCell ref="A148:B148"/>
  </mergeCells>
  <phoneticPr fontId="5" type="noConversion"/>
  <pageMargins left="0.51" right="0.5" top="0.57999999999999996" bottom="0.5" header="0.5" footer="0.5"/>
  <pageSetup scale="53" orientation="landscape" r:id="rId1"/>
  <headerFooter alignWithMargins="0"/>
  <rowBreaks count="3" manualBreakCount="3">
    <brk id="63" max="16383" man="1"/>
    <brk id="94" max="16383" man="1"/>
    <brk id="156" max="16383" man="1"/>
  </rowBreaks>
  <colBreaks count="1" manualBreakCount="1">
    <brk id="1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W86"/>
  <sheetViews>
    <sheetView view="pageBreakPreview" topLeftCell="A10" zoomScale="85" zoomScaleNormal="70" zoomScaleSheetLayoutView="85" zoomScalePageLayoutView="50" workbookViewId="0">
      <selection activeCell="Y8" sqref="Y8"/>
    </sheetView>
  </sheetViews>
  <sheetFormatPr defaultRowHeight="12.75"/>
  <cols>
    <col min="1" max="1" width="5.140625" style="329" customWidth="1"/>
    <col min="2" max="2" width="23.85546875" style="329" customWidth="1"/>
    <col min="3" max="3" width="11.28515625" style="329" customWidth="1"/>
    <col min="4" max="4" width="9.140625" style="329"/>
    <col min="5" max="5" width="14.42578125" style="329" customWidth="1"/>
    <col min="6" max="6" width="8.85546875" style="329" customWidth="1"/>
    <col min="7" max="7" width="11.42578125" style="329" customWidth="1"/>
    <col min="8" max="8" width="13" style="329" customWidth="1"/>
    <col min="9" max="9" width="12.42578125" style="329" customWidth="1"/>
    <col min="10" max="10" width="12.28515625" style="329" customWidth="1"/>
    <col min="11" max="11" width="16.5703125" style="494" customWidth="1"/>
    <col min="12" max="12" width="12.85546875" style="329" customWidth="1"/>
    <col min="13" max="13" width="13.28515625" style="329" customWidth="1"/>
    <col min="14" max="14" width="11.42578125" style="329" customWidth="1"/>
    <col min="15" max="15" width="13.140625" style="329" customWidth="1"/>
    <col min="16" max="16" width="17.140625" style="494" customWidth="1"/>
    <col min="17" max="17" width="18.42578125" style="329" customWidth="1"/>
    <col min="18" max="18" width="5.28515625" style="329" customWidth="1"/>
    <col min="19" max="19" width="1.5703125" style="329" hidden="1" customWidth="1"/>
    <col min="20" max="20" width="9.140625" style="329" hidden="1" customWidth="1"/>
    <col min="21" max="21" width="4.28515625" style="329" hidden="1" customWidth="1"/>
    <col min="22" max="22" width="4" style="329" hidden="1" customWidth="1"/>
    <col min="23" max="23" width="3.85546875" style="329" hidden="1" customWidth="1"/>
    <col min="24" max="16384" width="9.140625" style="329"/>
  </cols>
  <sheetData>
    <row r="1" spans="1:17" ht="26.25">
      <c r="A1" s="1" t="s">
        <v>210</v>
      </c>
      <c r="Q1" s="367" t="str">
        <f>NDPL!Q1</f>
        <v>DECEMBER-2024</v>
      </c>
    </row>
    <row r="2" spans="1:17" ht="18.75" customHeight="1">
      <c r="A2" s="63" t="s">
        <v>211</v>
      </c>
    </row>
    <row r="3" spans="1:17" ht="23.25">
      <c r="A3" s="143" t="s">
        <v>190</v>
      </c>
    </row>
    <row r="4" spans="1:17" ht="24" thickBot="1">
      <c r="A4" s="291" t="s">
        <v>191</v>
      </c>
      <c r="G4" s="356"/>
      <c r="H4" s="356"/>
      <c r="I4" s="35" t="s">
        <v>347</v>
      </c>
      <c r="J4" s="356"/>
      <c r="K4" s="762"/>
      <c r="L4" s="356"/>
      <c r="M4" s="356"/>
      <c r="N4" s="35" t="s">
        <v>348</v>
      </c>
      <c r="O4" s="356"/>
      <c r="P4" s="762"/>
    </row>
    <row r="5" spans="1:17" ht="62.25" customHeight="1" thickTop="1" thickBot="1">
      <c r="A5" s="369" t="s">
        <v>8</v>
      </c>
      <c r="B5" s="370" t="s">
        <v>9</v>
      </c>
      <c r="C5" s="371" t="s">
        <v>1</v>
      </c>
      <c r="D5" s="371" t="s">
        <v>2</v>
      </c>
      <c r="E5" s="371" t="s">
        <v>3</v>
      </c>
      <c r="F5" s="371" t="s">
        <v>10</v>
      </c>
      <c r="G5" s="369" t="str">
        <f>NDPL!G5</f>
        <v>FINAL READING 31/12/2024</v>
      </c>
      <c r="H5" s="371" t="str">
        <f>NDPL!H5</f>
        <v>INTIAL READING 01/12/2024</v>
      </c>
      <c r="I5" s="371" t="s">
        <v>4</v>
      </c>
      <c r="J5" s="371" t="s">
        <v>5</v>
      </c>
      <c r="K5" s="772" t="s">
        <v>6</v>
      </c>
      <c r="L5" s="369" t="str">
        <f>NDPL!G5</f>
        <v>FINAL READING 31/12/2024</v>
      </c>
      <c r="M5" s="371" t="str">
        <f>NDPL!H5</f>
        <v>INTIAL READING 01/12/2024</v>
      </c>
      <c r="N5" s="371" t="s">
        <v>4</v>
      </c>
      <c r="O5" s="371" t="s">
        <v>5</v>
      </c>
      <c r="P5" s="772" t="s">
        <v>6</v>
      </c>
      <c r="Q5" s="372" t="s">
        <v>266</v>
      </c>
    </row>
    <row r="6" spans="1:17" ht="14.25" thickTop="1" thickBot="1"/>
    <row r="7" spans="1:17" ht="18" customHeight="1" thickTop="1">
      <c r="A7" s="120"/>
      <c r="B7" s="121" t="s">
        <v>177</v>
      </c>
      <c r="C7" s="122"/>
      <c r="D7" s="122"/>
      <c r="E7" s="122"/>
      <c r="F7" s="122"/>
      <c r="G7" s="46"/>
      <c r="H7" s="450"/>
      <c r="I7" s="451"/>
      <c r="J7" s="451"/>
      <c r="K7" s="801"/>
      <c r="L7" s="452"/>
      <c r="M7" s="450"/>
      <c r="N7" s="450"/>
      <c r="O7" s="450"/>
      <c r="P7" s="816"/>
      <c r="Q7" s="391"/>
    </row>
    <row r="8" spans="1:17" ht="18" customHeight="1">
      <c r="A8" s="123"/>
      <c r="B8" s="124" t="s">
        <v>102</v>
      </c>
      <c r="C8" s="125"/>
      <c r="D8" s="126"/>
      <c r="E8" s="127"/>
      <c r="F8" s="128"/>
      <c r="G8" s="50"/>
      <c r="H8" s="453"/>
      <c r="I8" s="311"/>
      <c r="J8" s="311"/>
      <c r="K8" s="802"/>
      <c r="L8" s="454"/>
      <c r="M8" s="453"/>
      <c r="N8" s="293"/>
      <c r="O8" s="293"/>
      <c r="P8" s="804"/>
      <c r="Q8" s="333"/>
    </row>
    <row r="9" spans="1:17" ht="16.5">
      <c r="A9" s="123">
        <v>1</v>
      </c>
      <c r="B9" s="124" t="s">
        <v>103</v>
      </c>
      <c r="C9" s="125">
        <v>4865107</v>
      </c>
      <c r="D9" s="129" t="s">
        <v>12</v>
      </c>
      <c r="E9" s="184" t="s">
        <v>300</v>
      </c>
      <c r="F9" s="130">
        <v>266.67</v>
      </c>
      <c r="G9" s="248">
        <v>998862</v>
      </c>
      <c r="H9" s="249">
        <v>999256</v>
      </c>
      <c r="I9" s="235">
        <f>G9-H9</f>
        <v>-394</v>
      </c>
      <c r="J9" s="235">
        <f>$F9*I9</f>
        <v>-105067.98000000001</v>
      </c>
      <c r="K9" s="760">
        <f>J9/1000000</f>
        <v>-0.10506798000000001</v>
      </c>
      <c r="L9" s="248">
        <v>883</v>
      </c>
      <c r="M9" s="249">
        <v>883</v>
      </c>
      <c r="N9" s="235">
        <f>L9-M9</f>
        <v>0</v>
      </c>
      <c r="O9" s="235">
        <f>$F9*N9</f>
        <v>0</v>
      </c>
      <c r="P9" s="760">
        <f>O9/1000000</f>
        <v>0</v>
      </c>
      <c r="Q9" s="353"/>
    </row>
    <row r="10" spans="1:17" ht="18" customHeight="1">
      <c r="A10" s="123">
        <v>2</v>
      </c>
      <c r="B10" s="124" t="s">
        <v>104</v>
      </c>
      <c r="C10" s="125">
        <v>4865150</v>
      </c>
      <c r="D10" s="129" t="s">
        <v>12</v>
      </c>
      <c r="E10" s="184" t="s">
        <v>300</v>
      </c>
      <c r="F10" s="130">
        <v>100</v>
      </c>
      <c r="G10" s="248">
        <v>17110</v>
      </c>
      <c r="H10" s="249">
        <v>17467</v>
      </c>
      <c r="I10" s="311">
        <f>G10-H10</f>
        <v>-357</v>
      </c>
      <c r="J10" s="311">
        <f>$F10*I10</f>
        <v>-35700</v>
      </c>
      <c r="K10" s="802">
        <f>J10/1000000</f>
        <v>-3.5700000000000003E-2</v>
      </c>
      <c r="L10" s="248">
        <v>866</v>
      </c>
      <c r="M10" s="249">
        <v>866</v>
      </c>
      <c r="N10" s="310">
        <f>L10-M10</f>
        <v>0</v>
      </c>
      <c r="O10" s="310">
        <f>$F10*N10</f>
        <v>0</v>
      </c>
      <c r="P10" s="806">
        <f>O10/1000000</f>
        <v>0</v>
      </c>
      <c r="Q10" s="333"/>
    </row>
    <row r="11" spans="1:17" ht="18">
      <c r="A11" s="123">
        <v>3</v>
      </c>
      <c r="B11" s="124" t="s">
        <v>105</v>
      </c>
      <c r="C11" s="125">
        <v>4865136</v>
      </c>
      <c r="D11" s="129" t="s">
        <v>12</v>
      </c>
      <c r="E11" s="184" t="s">
        <v>300</v>
      </c>
      <c r="F11" s="130">
        <v>200</v>
      </c>
      <c r="G11" s="248">
        <v>963976</v>
      </c>
      <c r="H11" s="249">
        <v>964923</v>
      </c>
      <c r="I11" s="311">
        <f t="shared" ref="I11:I18" si="0">G11-H11</f>
        <v>-947</v>
      </c>
      <c r="J11" s="311">
        <f t="shared" ref="J11:J17" si="1">$F11*I11</f>
        <v>-189400</v>
      </c>
      <c r="K11" s="802">
        <f t="shared" ref="K11:K17" si="2">J11/1000000</f>
        <v>-0.18940000000000001</v>
      </c>
      <c r="L11" s="248">
        <v>260</v>
      </c>
      <c r="M11" s="249">
        <v>260</v>
      </c>
      <c r="N11" s="311">
        <f t="shared" ref="N11:N18" si="3">L11-M11</f>
        <v>0</v>
      </c>
      <c r="O11" s="311">
        <f t="shared" ref="O11:O17" si="4">$F11*N11</f>
        <v>0</v>
      </c>
      <c r="P11" s="802">
        <f t="shared" ref="P11:P17" si="5">O11/1000000</f>
        <v>0</v>
      </c>
      <c r="Q11" s="455"/>
    </row>
    <row r="12" spans="1:17" ht="18">
      <c r="A12" s="123">
        <v>4</v>
      </c>
      <c r="B12" s="124" t="s">
        <v>106</v>
      </c>
      <c r="C12" s="125">
        <v>4865172</v>
      </c>
      <c r="D12" s="129" t="s">
        <v>12</v>
      </c>
      <c r="E12" s="184" t="s">
        <v>300</v>
      </c>
      <c r="F12" s="130">
        <v>1000</v>
      </c>
      <c r="G12" s="248">
        <v>999788</v>
      </c>
      <c r="H12" s="249">
        <v>999862</v>
      </c>
      <c r="I12" s="311">
        <f>G12-H12</f>
        <v>-74</v>
      </c>
      <c r="J12" s="311">
        <f>$F12*I12</f>
        <v>-74000</v>
      </c>
      <c r="K12" s="802">
        <f>J12/1000000</f>
        <v>-7.3999999999999996E-2</v>
      </c>
      <c r="L12" s="248">
        <v>999992</v>
      </c>
      <c r="M12" s="249">
        <v>999992</v>
      </c>
      <c r="N12" s="310">
        <f>L12-M12</f>
        <v>0</v>
      </c>
      <c r="O12" s="310">
        <f>$F12*N12</f>
        <v>0</v>
      </c>
      <c r="P12" s="806">
        <f>O12/1000000</f>
        <v>0</v>
      </c>
      <c r="Q12" s="572"/>
    </row>
    <row r="13" spans="1:17" ht="18" customHeight="1">
      <c r="A13" s="123">
        <v>5</v>
      </c>
      <c r="B13" s="124" t="s">
        <v>107</v>
      </c>
      <c r="C13" s="125">
        <v>4865010</v>
      </c>
      <c r="D13" s="129" t="s">
        <v>12</v>
      </c>
      <c r="E13" s="184" t="s">
        <v>300</v>
      </c>
      <c r="F13" s="130">
        <v>800</v>
      </c>
      <c r="G13" s="248">
        <v>999667</v>
      </c>
      <c r="H13" s="249">
        <v>999708</v>
      </c>
      <c r="I13" s="311">
        <f>G13-H13</f>
        <v>-41</v>
      </c>
      <c r="J13" s="311">
        <f>$F13*I13</f>
        <v>-32800</v>
      </c>
      <c r="K13" s="802">
        <f>J13/1000000</f>
        <v>-3.2800000000000003E-2</v>
      </c>
      <c r="L13" s="248">
        <v>2376</v>
      </c>
      <c r="M13" s="249">
        <v>2376</v>
      </c>
      <c r="N13" s="310">
        <f>L13-M13</f>
        <v>0</v>
      </c>
      <c r="O13" s="310">
        <f>$F13*N13</f>
        <v>0</v>
      </c>
      <c r="P13" s="806">
        <f>O13/1000000</f>
        <v>0</v>
      </c>
      <c r="Q13" s="693"/>
    </row>
    <row r="14" spans="1:17" ht="15.75" customHeight="1">
      <c r="A14" s="123">
        <v>6</v>
      </c>
      <c r="B14" s="124" t="s">
        <v>323</v>
      </c>
      <c r="C14" s="125">
        <v>4865004</v>
      </c>
      <c r="D14" s="129" t="s">
        <v>12</v>
      </c>
      <c r="E14" s="184" t="s">
        <v>300</v>
      </c>
      <c r="F14" s="130">
        <v>800</v>
      </c>
      <c r="G14" s="248">
        <v>688</v>
      </c>
      <c r="H14" s="249">
        <v>805</v>
      </c>
      <c r="I14" s="311">
        <f t="shared" si="0"/>
        <v>-117</v>
      </c>
      <c r="J14" s="311">
        <f t="shared" si="1"/>
        <v>-93600</v>
      </c>
      <c r="K14" s="802">
        <f t="shared" si="2"/>
        <v>-9.3600000000000003E-2</v>
      </c>
      <c r="L14" s="248">
        <v>3256</v>
      </c>
      <c r="M14" s="249">
        <v>3256</v>
      </c>
      <c r="N14" s="310">
        <f t="shared" si="3"/>
        <v>0</v>
      </c>
      <c r="O14" s="310">
        <f t="shared" si="4"/>
        <v>0</v>
      </c>
      <c r="P14" s="806">
        <f t="shared" si="5"/>
        <v>0</v>
      </c>
      <c r="Q14" s="353"/>
    </row>
    <row r="15" spans="1:17" ht="18" customHeight="1">
      <c r="A15" s="123">
        <v>7</v>
      </c>
      <c r="B15" s="265" t="s">
        <v>345</v>
      </c>
      <c r="C15" s="268">
        <v>4865050</v>
      </c>
      <c r="D15" s="129" t="s">
        <v>12</v>
      </c>
      <c r="E15" s="184" t="s">
        <v>300</v>
      </c>
      <c r="F15" s="273">
        <v>800</v>
      </c>
      <c r="G15" s="248">
        <v>982119</v>
      </c>
      <c r="H15" s="249">
        <v>982119</v>
      </c>
      <c r="I15" s="311">
        <f t="shared" si="0"/>
        <v>0</v>
      </c>
      <c r="J15" s="311">
        <f>$F15*I15</f>
        <v>0</v>
      </c>
      <c r="K15" s="802">
        <f>J15/1000000</f>
        <v>0</v>
      </c>
      <c r="L15" s="248">
        <v>998603</v>
      </c>
      <c r="M15" s="249">
        <v>998603</v>
      </c>
      <c r="N15" s="310">
        <f t="shared" si="3"/>
        <v>0</v>
      </c>
      <c r="O15" s="310">
        <f>$F15*N15</f>
        <v>0</v>
      </c>
      <c r="P15" s="806">
        <f>O15/1000000</f>
        <v>0</v>
      </c>
      <c r="Q15" s="333"/>
    </row>
    <row r="16" spans="1:17" ht="18" customHeight="1">
      <c r="A16" s="123">
        <v>8</v>
      </c>
      <c r="B16" s="265" t="s">
        <v>344</v>
      </c>
      <c r="C16" s="268">
        <v>4864998</v>
      </c>
      <c r="D16" s="129" t="s">
        <v>12</v>
      </c>
      <c r="E16" s="184" t="s">
        <v>300</v>
      </c>
      <c r="F16" s="273">
        <v>800</v>
      </c>
      <c r="G16" s="248">
        <v>950267</v>
      </c>
      <c r="H16" s="249">
        <v>950267</v>
      </c>
      <c r="I16" s="311">
        <f t="shared" si="0"/>
        <v>0</v>
      </c>
      <c r="J16" s="311">
        <f t="shared" si="1"/>
        <v>0</v>
      </c>
      <c r="K16" s="802">
        <f t="shared" si="2"/>
        <v>0</v>
      </c>
      <c r="L16" s="248">
        <v>979419</v>
      </c>
      <c r="M16" s="249">
        <v>979419</v>
      </c>
      <c r="N16" s="310">
        <f t="shared" si="3"/>
        <v>0</v>
      </c>
      <c r="O16" s="310">
        <f t="shared" si="4"/>
        <v>0</v>
      </c>
      <c r="P16" s="806">
        <f t="shared" si="5"/>
        <v>0</v>
      </c>
      <c r="Q16" s="333"/>
    </row>
    <row r="17" spans="1:17" ht="18" customHeight="1">
      <c r="A17" s="123">
        <v>9</v>
      </c>
      <c r="B17" s="265" t="s">
        <v>338</v>
      </c>
      <c r="C17" s="268">
        <v>4864993</v>
      </c>
      <c r="D17" s="129" t="s">
        <v>12</v>
      </c>
      <c r="E17" s="184" t="s">
        <v>300</v>
      </c>
      <c r="F17" s="273">
        <v>800</v>
      </c>
      <c r="G17" s="248">
        <v>930809</v>
      </c>
      <c r="H17" s="249">
        <v>932075</v>
      </c>
      <c r="I17" s="311">
        <f t="shared" si="0"/>
        <v>-1266</v>
      </c>
      <c r="J17" s="311">
        <f t="shared" si="1"/>
        <v>-1012800</v>
      </c>
      <c r="K17" s="802">
        <f t="shared" si="2"/>
        <v>-1.0127999999999999</v>
      </c>
      <c r="L17" s="248">
        <v>986415</v>
      </c>
      <c r="M17" s="249">
        <v>986415</v>
      </c>
      <c r="N17" s="310">
        <f t="shared" si="3"/>
        <v>0</v>
      </c>
      <c r="O17" s="310">
        <f t="shared" si="4"/>
        <v>0</v>
      </c>
      <c r="P17" s="806">
        <f t="shared" si="5"/>
        <v>0</v>
      </c>
      <c r="Q17" s="354"/>
    </row>
    <row r="18" spans="1:17" ht="15.75" customHeight="1">
      <c r="A18" s="123">
        <v>10</v>
      </c>
      <c r="B18" s="265" t="s">
        <v>379</v>
      </c>
      <c r="C18" s="268">
        <v>5128403</v>
      </c>
      <c r="D18" s="129" t="s">
        <v>12</v>
      </c>
      <c r="E18" s="184" t="s">
        <v>300</v>
      </c>
      <c r="F18" s="273">
        <v>2000</v>
      </c>
      <c r="G18" s="248">
        <v>999879</v>
      </c>
      <c r="H18" s="249">
        <v>999978</v>
      </c>
      <c r="I18" s="201">
        <f t="shared" si="0"/>
        <v>-99</v>
      </c>
      <c r="J18" s="201">
        <f>$F18*I18</f>
        <v>-198000</v>
      </c>
      <c r="K18" s="789">
        <f>J18/1000000</f>
        <v>-0.19800000000000001</v>
      </c>
      <c r="L18" s="248">
        <v>999996</v>
      </c>
      <c r="M18" s="249">
        <v>999999</v>
      </c>
      <c r="N18" s="249">
        <f t="shared" si="3"/>
        <v>-3</v>
      </c>
      <c r="O18" s="249">
        <f>$F18*N18</f>
        <v>-6000</v>
      </c>
      <c r="P18" s="758">
        <f>O18/1000000</f>
        <v>-6.0000000000000001E-3</v>
      </c>
      <c r="Q18" s="354"/>
    </row>
    <row r="19" spans="1:17" ht="18" customHeight="1">
      <c r="A19" s="123"/>
      <c r="B19" s="131" t="s">
        <v>329</v>
      </c>
      <c r="C19" s="125"/>
      <c r="D19" s="129"/>
      <c r="E19" s="184"/>
      <c r="F19" s="130"/>
      <c r="G19" s="248"/>
      <c r="H19" s="249"/>
      <c r="I19" s="311"/>
      <c r="J19" s="311"/>
      <c r="K19" s="802"/>
      <c r="L19" s="248"/>
      <c r="M19" s="249"/>
      <c r="N19" s="310"/>
      <c r="O19" s="310"/>
      <c r="P19" s="806"/>
      <c r="Q19" s="333"/>
    </row>
    <row r="20" spans="1:17" ht="18" customHeight="1">
      <c r="A20" s="123">
        <v>11</v>
      </c>
      <c r="B20" s="124" t="s">
        <v>178</v>
      </c>
      <c r="C20" s="125">
        <v>4865161</v>
      </c>
      <c r="D20" s="126" t="s">
        <v>12</v>
      </c>
      <c r="E20" s="184" t="s">
        <v>300</v>
      </c>
      <c r="F20" s="130">
        <v>50</v>
      </c>
      <c r="G20" s="248">
        <v>947609</v>
      </c>
      <c r="H20" s="249">
        <v>948967</v>
      </c>
      <c r="I20" s="311">
        <f t="shared" ref="I20:I25" si="6">G20-H20</f>
        <v>-1358</v>
      </c>
      <c r="J20" s="311">
        <f t="shared" ref="J20:J25" si="7">$F20*I20</f>
        <v>-67900</v>
      </c>
      <c r="K20" s="802">
        <f t="shared" ref="K20:K25" si="8">J20/1000000</f>
        <v>-6.7900000000000002E-2</v>
      </c>
      <c r="L20" s="248">
        <v>28544</v>
      </c>
      <c r="M20" s="249">
        <v>28643</v>
      </c>
      <c r="N20" s="310">
        <f t="shared" ref="N20:N25" si="9">L20-M20</f>
        <v>-99</v>
      </c>
      <c r="O20" s="310">
        <f t="shared" ref="O20:O25" si="10">$F20*N20</f>
        <v>-4950</v>
      </c>
      <c r="P20" s="806">
        <f t="shared" ref="P20:P25" si="11">O20/1000000</f>
        <v>-4.9500000000000004E-3</v>
      </c>
      <c r="Q20" s="333"/>
    </row>
    <row r="21" spans="1:17" ht="13.5" customHeight="1">
      <c r="A21" s="123">
        <v>12</v>
      </c>
      <c r="B21" s="124" t="s">
        <v>179</v>
      </c>
      <c r="C21" s="125">
        <v>4865115</v>
      </c>
      <c r="D21" s="129" t="s">
        <v>12</v>
      </c>
      <c r="E21" s="184" t="s">
        <v>300</v>
      </c>
      <c r="F21" s="130">
        <v>100</v>
      </c>
      <c r="G21" s="248">
        <v>997104</v>
      </c>
      <c r="H21" s="249">
        <v>997847</v>
      </c>
      <c r="I21" s="343">
        <f>G21-H21</f>
        <v>-743</v>
      </c>
      <c r="J21" s="343">
        <f>$F21*I21</f>
        <v>-74300</v>
      </c>
      <c r="K21" s="779">
        <f>J21/1000000</f>
        <v>-7.4300000000000005E-2</v>
      </c>
      <c r="L21" s="248">
        <v>6671</v>
      </c>
      <c r="M21" s="249">
        <v>6743</v>
      </c>
      <c r="N21" s="201">
        <f>L21-M21</f>
        <v>-72</v>
      </c>
      <c r="O21" s="201">
        <f>$F21*N21</f>
        <v>-7200</v>
      </c>
      <c r="P21" s="789">
        <f>O21/1000000</f>
        <v>-7.1999999999999998E-3</v>
      </c>
      <c r="Q21" s="333"/>
    </row>
    <row r="22" spans="1:17" ht="18" customHeight="1">
      <c r="A22" s="123">
        <v>13</v>
      </c>
      <c r="B22" s="127" t="s">
        <v>180</v>
      </c>
      <c r="C22" s="125">
        <v>4902512</v>
      </c>
      <c r="D22" s="129" t="s">
        <v>12</v>
      </c>
      <c r="E22" s="184" t="s">
        <v>300</v>
      </c>
      <c r="F22" s="130">
        <v>500</v>
      </c>
      <c r="G22" s="248">
        <v>997567</v>
      </c>
      <c r="H22" s="249">
        <v>997674</v>
      </c>
      <c r="I22" s="311">
        <f t="shared" si="6"/>
        <v>-107</v>
      </c>
      <c r="J22" s="311">
        <f t="shared" si="7"/>
        <v>-53500</v>
      </c>
      <c r="K22" s="802">
        <f t="shared" si="8"/>
        <v>-5.3499999999999999E-2</v>
      </c>
      <c r="L22" s="248">
        <v>7611</v>
      </c>
      <c r="M22" s="249">
        <v>7614</v>
      </c>
      <c r="N22" s="310">
        <f t="shared" si="9"/>
        <v>-3</v>
      </c>
      <c r="O22" s="310">
        <f t="shared" si="10"/>
        <v>-1500</v>
      </c>
      <c r="P22" s="806">
        <f t="shared" si="11"/>
        <v>-1.5E-3</v>
      </c>
      <c r="Q22" s="333"/>
    </row>
    <row r="23" spans="1:17" ht="18" customHeight="1">
      <c r="A23" s="123">
        <v>14</v>
      </c>
      <c r="B23" s="124" t="s">
        <v>181</v>
      </c>
      <c r="C23" s="125">
        <v>4865121</v>
      </c>
      <c r="D23" s="129" t="s">
        <v>12</v>
      </c>
      <c r="E23" s="184" t="s">
        <v>300</v>
      </c>
      <c r="F23" s="130">
        <v>100</v>
      </c>
      <c r="G23" s="248">
        <v>998836</v>
      </c>
      <c r="H23" s="249">
        <v>999162</v>
      </c>
      <c r="I23" s="311">
        <f>G23-H23</f>
        <v>-326</v>
      </c>
      <c r="J23" s="311">
        <f>$F23*I23</f>
        <v>-32600</v>
      </c>
      <c r="K23" s="802">
        <f>J23/1000000</f>
        <v>-3.2599999999999997E-2</v>
      </c>
      <c r="L23" s="248">
        <v>986467</v>
      </c>
      <c r="M23" s="249">
        <v>986507</v>
      </c>
      <c r="N23" s="310">
        <f>L23-M23</f>
        <v>-40</v>
      </c>
      <c r="O23" s="310">
        <f>$F23*N23</f>
        <v>-4000</v>
      </c>
      <c r="P23" s="806">
        <f>O23/1000000</f>
        <v>-4.0000000000000001E-3</v>
      </c>
      <c r="Q23" s="333"/>
    </row>
    <row r="24" spans="1:17" ht="18" customHeight="1">
      <c r="A24" s="123">
        <v>15</v>
      </c>
      <c r="B24" s="124" t="s">
        <v>182</v>
      </c>
      <c r="C24" s="125">
        <v>4865129</v>
      </c>
      <c r="D24" s="129" t="s">
        <v>12</v>
      </c>
      <c r="E24" s="184" t="s">
        <v>300</v>
      </c>
      <c r="F24" s="128">
        <v>1333.33</v>
      </c>
      <c r="G24" s="248">
        <v>998228</v>
      </c>
      <c r="H24" s="249">
        <v>998282</v>
      </c>
      <c r="I24" s="311">
        <f>G24-H24</f>
        <v>-54</v>
      </c>
      <c r="J24" s="311">
        <f>$F24*I24</f>
        <v>-71999.819999999992</v>
      </c>
      <c r="K24" s="802">
        <f>J24/1000000</f>
        <v>-7.1999819999999992E-2</v>
      </c>
      <c r="L24" s="248">
        <v>5177</v>
      </c>
      <c r="M24" s="249">
        <v>5178</v>
      </c>
      <c r="N24" s="310">
        <f>L24-M24</f>
        <v>-1</v>
      </c>
      <c r="O24" s="310">
        <f>$F24*N24</f>
        <v>-1333.33</v>
      </c>
      <c r="P24" s="806">
        <f>O24/1000000</f>
        <v>-1.33333E-3</v>
      </c>
      <c r="Q24" s="333"/>
    </row>
    <row r="25" spans="1:17" ht="18" customHeight="1">
      <c r="A25" s="123">
        <v>16</v>
      </c>
      <c r="B25" s="124" t="s">
        <v>183</v>
      </c>
      <c r="C25" s="125">
        <v>4865159</v>
      </c>
      <c r="D25" s="126" t="s">
        <v>12</v>
      </c>
      <c r="E25" s="184" t="s">
        <v>300</v>
      </c>
      <c r="F25" s="130">
        <v>1000</v>
      </c>
      <c r="G25" s="248">
        <v>10972</v>
      </c>
      <c r="H25" s="249">
        <v>11014</v>
      </c>
      <c r="I25" s="311">
        <f t="shared" si="6"/>
        <v>-42</v>
      </c>
      <c r="J25" s="311">
        <f t="shared" si="7"/>
        <v>-42000</v>
      </c>
      <c r="K25" s="802">
        <f t="shared" si="8"/>
        <v>-4.2000000000000003E-2</v>
      </c>
      <c r="L25" s="248">
        <v>43815</v>
      </c>
      <c r="M25" s="249">
        <v>43821</v>
      </c>
      <c r="N25" s="310">
        <f t="shared" si="9"/>
        <v>-6</v>
      </c>
      <c r="O25" s="310">
        <f t="shared" si="10"/>
        <v>-6000</v>
      </c>
      <c r="P25" s="806">
        <f t="shared" si="11"/>
        <v>-6.0000000000000001E-3</v>
      </c>
      <c r="Q25" s="333"/>
    </row>
    <row r="26" spans="1:17" ht="18" customHeight="1">
      <c r="A26" s="123">
        <v>17</v>
      </c>
      <c r="B26" s="124" t="s">
        <v>184</v>
      </c>
      <c r="C26" s="125">
        <v>4865122</v>
      </c>
      <c r="D26" s="129" t="s">
        <v>12</v>
      </c>
      <c r="E26" s="184" t="s">
        <v>300</v>
      </c>
      <c r="F26" s="128">
        <v>1333.33</v>
      </c>
      <c r="G26" s="248">
        <v>999772</v>
      </c>
      <c r="H26" s="249">
        <v>999808</v>
      </c>
      <c r="I26" s="311">
        <f>G26-H26</f>
        <v>-36</v>
      </c>
      <c r="J26" s="311">
        <f>$F26*I26</f>
        <v>-47999.88</v>
      </c>
      <c r="K26" s="802">
        <f>J26/1000000</f>
        <v>-4.7999879999999995E-2</v>
      </c>
      <c r="L26" s="248">
        <v>5308</v>
      </c>
      <c r="M26" s="249">
        <v>5312</v>
      </c>
      <c r="N26" s="310">
        <f>L26-M26</f>
        <v>-4</v>
      </c>
      <c r="O26" s="310">
        <f>$F26*N26</f>
        <v>-5333.32</v>
      </c>
      <c r="P26" s="806">
        <f>O26/1000000</f>
        <v>-5.3333199999999999E-3</v>
      </c>
      <c r="Q26" s="354"/>
    </row>
    <row r="27" spans="1:17" ht="18" customHeight="1">
      <c r="A27" s="123"/>
      <c r="B27" s="132" t="s">
        <v>185</v>
      </c>
      <c r="C27" s="125"/>
      <c r="D27" s="129"/>
      <c r="E27" s="184"/>
      <c r="F27" s="130"/>
      <c r="G27" s="248"/>
      <c r="H27" s="249"/>
      <c r="I27" s="311"/>
      <c r="J27" s="311"/>
      <c r="K27" s="802"/>
      <c r="L27" s="248"/>
      <c r="M27" s="249"/>
      <c r="N27" s="310"/>
      <c r="O27" s="310"/>
      <c r="P27" s="806"/>
      <c r="Q27" s="333"/>
    </row>
    <row r="28" spans="1:17" ht="18" customHeight="1">
      <c r="A28" s="123">
        <v>19</v>
      </c>
      <c r="B28" s="124" t="s">
        <v>186</v>
      </c>
      <c r="C28" s="125">
        <v>4864996</v>
      </c>
      <c r="D28" s="129" t="s">
        <v>12</v>
      </c>
      <c r="E28" s="184" t="s">
        <v>300</v>
      </c>
      <c r="F28" s="130">
        <v>1000</v>
      </c>
      <c r="G28" s="248">
        <v>983407</v>
      </c>
      <c r="H28" s="249">
        <v>983917</v>
      </c>
      <c r="I28" s="311">
        <f>G28-H28</f>
        <v>-510</v>
      </c>
      <c r="J28" s="311">
        <f>$F28*I28</f>
        <v>-510000</v>
      </c>
      <c r="K28" s="802">
        <f>J28/1000000</f>
        <v>-0.51</v>
      </c>
      <c r="L28" s="248">
        <v>877</v>
      </c>
      <c r="M28" s="249">
        <v>880</v>
      </c>
      <c r="N28" s="310">
        <f>L28-M28</f>
        <v>-3</v>
      </c>
      <c r="O28" s="310">
        <f>$F28*N28</f>
        <v>-3000</v>
      </c>
      <c r="P28" s="806">
        <f>O28/1000000</f>
        <v>-3.0000000000000001E-3</v>
      </c>
      <c r="Q28" s="333"/>
    </row>
    <row r="29" spans="1:17" ht="18" customHeight="1">
      <c r="A29" s="123">
        <v>20</v>
      </c>
      <c r="B29" s="124" t="s">
        <v>187</v>
      </c>
      <c r="C29" s="125">
        <v>4865000</v>
      </c>
      <c r="D29" s="129" t="s">
        <v>12</v>
      </c>
      <c r="E29" s="184" t="s">
        <v>300</v>
      </c>
      <c r="F29" s="130">
        <v>1000</v>
      </c>
      <c r="G29" s="248">
        <v>967686</v>
      </c>
      <c r="H29" s="249">
        <v>968370</v>
      </c>
      <c r="I29" s="311">
        <f>G29-H29</f>
        <v>-684</v>
      </c>
      <c r="J29" s="311">
        <f>$F29*I29</f>
        <v>-684000</v>
      </c>
      <c r="K29" s="802">
        <f>J29/1000000</f>
        <v>-0.68400000000000005</v>
      </c>
      <c r="L29" s="248">
        <v>3096</v>
      </c>
      <c r="M29" s="249">
        <v>3097</v>
      </c>
      <c r="N29" s="310">
        <f>L29-M29</f>
        <v>-1</v>
      </c>
      <c r="O29" s="310">
        <f>$F29*N29</f>
        <v>-1000</v>
      </c>
      <c r="P29" s="806">
        <f>O29/1000000</f>
        <v>-1E-3</v>
      </c>
      <c r="Q29" s="558"/>
    </row>
    <row r="30" spans="1:17" ht="18" customHeight="1">
      <c r="A30" s="123">
        <v>21</v>
      </c>
      <c r="B30" s="124" t="s">
        <v>188</v>
      </c>
      <c r="C30" s="125">
        <v>4864851</v>
      </c>
      <c r="D30" s="129" t="s">
        <v>12</v>
      </c>
      <c r="E30" s="184" t="s">
        <v>300</v>
      </c>
      <c r="F30" s="130">
        <v>2500</v>
      </c>
      <c r="G30" s="248">
        <v>999137</v>
      </c>
      <c r="H30" s="249">
        <v>999245</v>
      </c>
      <c r="I30" s="311">
        <f>G30-H30</f>
        <v>-108</v>
      </c>
      <c r="J30" s="311">
        <f>$F30*I30</f>
        <v>-270000</v>
      </c>
      <c r="K30" s="802">
        <f>J30/1000000</f>
        <v>-0.27</v>
      </c>
      <c r="L30" s="248">
        <v>10</v>
      </c>
      <c r="M30" s="249">
        <v>12</v>
      </c>
      <c r="N30" s="310">
        <f>L30-M30</f>
        <v>-2</v>
      </c>
      <c r="O30" s="310">
        <f>$F30*N30</f>
        <v>-5000</v>
      </c>
      <c r="P30" s="806">
        <f>O30/1000000</f>
        <v>-5.0000000000000001E-3</v>
      </c>
      <c r="Q30" s="341"/>
    </row>
    <row r="31" spans="1:17" ht="18" customHeight="1">
      <c r="A31" s="123">
        <v>22</v>
      </c>
      <c r="B31" s="127" t="s">
        <v>189</v>
      </c>
      <c r="C31" s="125">
        <v>4864885</v>
      </c>
      <c r="D31" s="129" t="s">
        <v>12</v>
      </c>
      <c r="E31" s="184" t="s">
        <v>300</v>
      </c>
      <c r="F31" s="130">
        <v>2500</v>
      </c>
      <c r="G31" s="248">
        <v>989171</v>
      </c>
      <c r="H31" s="249">
        <v>989536</v>
      </c>
      <c r="I31" s="343">
        <f>G31-H31</f>
        <v>-365</v>
      </c>
      <c r="J31" s="343">
        <f>$F31*I31</f>
        <v>-912500</v>
      </c>
      <c r="K31" s="779">
        <f>J31/1000000</f>
        <v>-0.91249999999999998</v>
      </c>
      <c r="L31" s="248">
        <v>617</v>
      </c>
      <c r="M31" s="249">
        <v>618</v>
      </c>
      <c r="N31" s="201">
        <f>L31-M31</f>
        <v>-1</v>
      </c>
      <c r="O31" s="201">
        <f>$F31*N31</f>
        <v>-2500</v>
      </c>
      <c r="P31" s="789">
        <f>O31/1000000</f>
        <v>-2.5000000000000001E-3</v>
      </c>
      <c r="Q31" s="333"/>
    </row>
    <row r="32" spans="1:17" ht="18" customHeight="1">
      <c r="A32" s="123"/>
      <c r="B32" s="132"/>
      <c r="C32" s="125"/>
      <c r="D32" s="129"/>
      <c r="E32" s="184"/>
      <c r="F32" s="130"/>
      <c r="G32" s="248"/>
      <c r="H32" s="249"/>
      <c r="I32" s="311"/>
      <c r="J32" s="311"/>
      <c r="K32" s="803">
        <f>SUM(K28:K31)</f>
        <v>-2.3765000000000001</v>
      </c>
      <c r="L32" s="248"/>
      <c r="M32" s="249"/>
      <c r="N32" s="310"/>
      <c r="O32" s="310"/>
      <c r="P32" s="803">
        <f>SUM(P28:P31)</f>
        <v>-1.1500000000000002E-2</v>
      </c>
      <c r="Q32" s="333"/>
    </row>
    <row r="33" spans="1:17" ht="18" customHeight="1">
      <c r="A33" s="123"/>
      <c r="B33" s="131" t="s">
        <v>110</v>
      </c>
      <c r="C33" s="125"/>
      <c r="D33" s="126"/>
      <c r="E33" s="184"/>
      <c r="F33" s="130"/>
      <c r="G33" s="248"/>
      <c r="H33" s="249"/>
      <c r="I33" s="311"/>
      <c r="J33" s="311"/>
      <c r="K33" s="802"/>
      <c r="L33" s="248"/>
      <c r="M33" s="249"/>
      <c r="N33" s="310"/>
      <c r="O33" s="310"/>
      <c r="P33" s="806"/>
      <c r="Q33" s="333"/>
    </row>
    <row r="34" spans="1:17" ht="18" customHeight="1">
      <c r="A34" s="123">
        <v>23</v>
      </c>
      <c r="B34" s="506" t="s">
        <v>350</v>
      </c>
      <c r="C34" s="125">
        <v>4864955</v>
      </c>
      <c r="D34" s="124" t="s">
        <v>12</v>
      </c>
      <c r="E34" s="124" t="s">
        <v>300</v>
      </c>
      <c r="F34" s="130">
        <v>1000</v>
      </c>
      <c r="G34" s="248">
        <v>985662</v>
      </c>
      <c r="H34" s="249">
        <v>986002</v>
      </c>
      <c r="I34" s="311">
        <f>G34-H34</f>
        <v>-340</v>
      </c>
      <c r="J34" s="311">
        <f>$F34*I34</f>
        <v>-340000</v>
      </c>
      <c r="K34" s="802">
        <f>J34/1000000</f>
        <v>-0.34</v>
      </c>
      <c r="L34" s="248">
        <v>2099</v>
      </c>
      <c r="M34" s="249">
        <v>2101</v>
      </c>
      <c r="N34" s="310">
        <f>L34-M34</f>
        <v>-2</v>
      </c>
      <c r="O34" s="310">
        <f>$F34*N34</f>
        <v>-2000</v>
      </c>
      <c r="P34" s="806">
        <f>O34/1000000</f>
        <v>-2E-3</v>
      </c>
      <c r="Q34" s="504"/>
    </row>
    <row r="35" spans="1:17" ht="18">
      <c r="A35" s="123">
        <v>24</v>
      </c>
      <c r="B35" s="124" t="s">
        <v>167</v>
      </c>
      <c r="C35" s="125">
        <v>4864820</v>
      </c>
      <c r="D35" s="129" t="s">
        <v>12</v>
      </c>
      <c r="E35" s="184" t="s">
        <v>300</v>
      </c>
      <c r="F35" s="130">
        <v>160</v>
      </c>
      <c r="G35" s="248">
        <v>1762</v>
      </c>
      <c r="H35" s="249">
        <v>2295</v>
      </c>
      <c r="I35" s="311">
        <f>G35-H35</f>
        <v>-533</v>
      </c>
      <c r="J35" s="311">
        <f>$F35*I35</f>
        <v>-85280</v>
      </c>
      <c r="K35" s="802">
        <f>J35/1000000</f>
        <v>-8.5279999999999995E-2</v>
      </c>
      <c r="L35" s="248">
        <v>45143</v>
      </c>
      <c r="M35" s="249">
        <v>45153</v>
      </c>
      <c r="N35" s="310">
        <f>L35-M35</f>
        <v>-10</v>
      </c>
      <c r="O35" s="310">
        <f>$F35*N35</f>
        <v>-1600</v>
      </c>
      <c r="P35" s="806">
        <f>O35/1000000</f>
        <v>-1.6000000000000001E-3</v>
      </c>
      <c r="Q35" s="330"/>
    </row>
    <row r="36" spans="1:17" ht="18" customHeight="1">
      <c r="A36" s="123">
        <v>25</v>
      </c>
      <c r="B36" s="127" t="s">
        <v>168</v>
      </c>
      <c r="C36" s="125">
        <v>4864824</v>
      </c>
      <c r="D36" s="129" t="s">
        <v>12</v>
      </c>
      <c r="E36" s="184" t="s">
        <v>300</v>
      </c>
      <c r="F36" s="130">
        <v>160</v>
      </c>
      <c r="G36" s="248">
        <v>0</v>
      </c>
      <c r="H36" s="249">
        <v>179</v>
      </c>
      <c r="I36" s="311">
        <f>G36-H36</f>
        <v>-179</v>
      </c>
      <c r="J36" s="311">
        <f>$F36*I36</f>
        <v>-28640</v>
      </c>
      <c r="K36" s="802">
        <f>J36/1000000</f>
        <v>-2.8639999999999999E-2</v>
      </c>
      <c r="L36" s="248">
        <v>17868</v>
      </c>
      <c r="M36" s="249">
        <v>17890</v>
      </c>
      <c r="N36" s="310">
        <f>L36-M36</f>
        <v>-22</v>
      </c>
      <c r="O36" s="310">
        <f>$F36*N36</f>
        <v>-3520</v>
      </c>
      <c r="P36" s="806">
        <f>O36/1000000</f>
        <v>-3.5200000000000001E-3</v>
      </c>
      <c r="Q36" s="345" t="s">
        <v>520</v>
      </c>
    </row>
    <row r="37" spans="1:17" ht="18" customHeight="1">
      <c r="A37" s="123"/>
      <c r="B37" s="127"/>
      <c r="C37" s="125"/>
      <c r="D37" s="129"/>
      <c r="E37" s="184"/>
      <c r="F37" s="130"/>
      <c r="G37" s="248">
        <v>999967</v>
      </c>
      <c r="H37" s="249">
        <v>999999</v>
      </c>
      <c r="I37" s="311">
        <f>G37-H37</f>
        <v>-32</v>
      </c>
      <c r="J37" s="311">
        <f>$F37*I37</f>
        <v>0</v>
      </c>
      <c r="K37" s="802">
        <f>J37/1000000</f>
        <v>0</v>
      </c>
      <c r="L37" s="248"/>
      <c r="M37" s="249"/>
      <c r="N37" s="310"/>
      <c r="O37" s="310"/>
      <c r="P37" s="806"/>
      <c r="Q37" s="345"/>
    </row>
    <row r="38" spans="1:17" ht="18" customHeight="1">
      <c r="A38" s="123">
        <v>26</v>
      </c>
      <c r="B38" s="127" t="s">
        <v>358</v>
      </c>
      <c r="C38" s="125">
        <v>4864961</v>
      </c>
      <c r="D38" s="129" t="s">
        <v>12</v>
      </c>
      <c r="E38" s="184" t="s">
        <v>300</v>
      </c>
      <c r="F38" s="130">
        <v>1000</v>
      </c>
      <c r="G38" s="248">
        <v>962929</v>
      </c>
      <c r="H38" s="249">
        <v>963592</v>
      </c>
      <c r="I38" s="343">
        <f>G38-H38</f>
        <v>-663</v>
      </c>
      <c r="J38" s="343">
        <f>$F38*I38</f>
        <v>-663000</v>
      </c>
      <c r="K38" s="779">
        <f>J38/1000000</f>
        <v>-0.66300000000000003</v>
      </c>
      <c r="L38" s="248">
        <v>999383</v>
      </c>
      <c r="M38" s="249">
        <v>999390</v>
      </c>
      <c r="N38" s="201">
        <f>L38-M38</f>
        <v>-7</v>
      </c>
      <c r="O38" s="201">
        <f>$F38*N38</f>
        <v>-7000</v>
      </c>
      <c r="P38" s="789">
        <f>O38/1000000</f>
        <v>-7.0000000000000001E-3</v>
      </c>
      <c r="Q38" s="330"/>
    </row>
    <row r="39" spans="1:17" ht="18" customHeight="1">
      <c r="A39" s="123"/>
      <c r="B39" s="132" t="s">
        <v>171</v>
      </c>
      <c r="C39" s="125"/>
      <c r="D39" s="129"/>
      <c r="E39" s="184"/>
      <c r="F39" s="130"/>
      <c r="G39" s="248"/>
      <c r="H39" s="249"/>
      <c r="I39" s="311"/>
      <c r="J39" s="311"/>
      <c r="K39" s="802"/>
      <c r="L39" s="248"/>
      <c r="M39" s="249"/>
      <c r="N39" s="310"/>
      <c r="O39" s="310"/>
      <c r="P39" s="806"/>
      <c r="Q39" s="355"/>
    </row>
    <row r="40" spans="1:17" ht="17.25" customHeight="1">
      <c r="A40" s="123">
        <v>27</v>
      </c>
      <c r="B40" s="124" t="s">
        <v>349</v>
      </c>
      <c r="C40" s="125">
        <v>4902557</v>
      </c>
      <c r="D40" s="129" t="s">
        <v>12</v>
      </c>
      <c r="E40" s="184" t="s">
        <v>300</v>
      </c>
      <c r="F40" s="126">
        <v>-1875</v>
      </c>
      <c r="G40" s="248">
        <v>999944</v>
      </c>
      <c r="H40" s="249">
        <v>999944</v>
      </c>
      <c r="I40" s="311">
        <f>G40-H40</f>
        <v>0</v>
      </c>
      <c r="J40" s="311">
        <f>$F40*I40</f>
        <v>0</v>
      </c>
      <c r="K40" s="802">
        <f>J40/1000000</f>
        <v>0</v>
      </c>
      <c r="L40" s="248">
        <v>999978</v>
      </c>
      <c r="M40" s="249">
        <v>999978</v>
      </c>
      <c r="N40" s="310">
        <f>L40-M40</f>
        <v>0</v>
      </c>
      <c r="O40" s="310">
        <f>$F40*N40</f>
        <v>0</v>
      </c>
      <c r="P40" s="806">
        <f>O40/1000000</f>
        <v>0</v>
      </c>
      <c r="Q40" s="352"/>
    </row>
    <row r="41" spans="1:17" ht="17.25" customHeight="1">
      <c r="A41" s="123">
        <v>28</v>
      </c>
      <c r="B41" s="124" t="s">
        <v>352</v>
      </c>
      <c r="C41" s="125">
        <v>4865114</v>
      </c>
      <c r="D41" s="129" t="s">
        <v>12</v>
      </c>
      <c r="E41" s="184" t="s">
        <v>300</v>
      </c>
      <c r="F41" s="126">
        <v>-833.33</v>
      </c>
      <c r="G41" s="248">
        <v>999921</v>
      </c>
      <c r="H41" s="249">
        <v>999921</v>
      </c>
      <c r="I41" s="343">
        <f>G41-H41</f>
        <v>0</v>
      </c>
      <c r="J41" s="343">
        <f>$F41*I41</f>
        <v>0</v>
      </c>
      <c r="K41" s="779">
        <f>J41/1000000</f>
        <v>0</v>
      </c>
      <c r="L41" s="248">
        <v>999851</v>
      </c>
      <c r="M41" s="249">
        <v>999851</v>
      </c>
      <c r="N41" s="201">
        <f>L41-M41</f>
        <v>0</v>
      </c>
      <c r="O41" s="201">
        <f>$F41*N41</f>
        <v>0</v>
      </c>
      <c r="P41" s="789">
        <f>O41/1000000</f>
        <v>0</v>
      </c>
      <c r="Q41" s="352"/>
    </row>
    <row r="42" spans="1:17" ht="17.25" customHeight="1" thickBot="1">
      <c r="A42" s="133">
        <v>29</v>
      </c>
      <c r="B42" s="327" t="s">
        <v>110</v>
      </c>
      <c r="C42" s="930">
        <v>4864822</v>
      </c>
      <c r="D42" s="139" t="s">
        <v>12</v>
      </c>
      <c r="E42" s="134" t="s">
        <v>300</v>
      </c>
      <c r="F42" s="137">
        <v>-100</v>
      </c>
      <c r="G42" s="331">
        <v>999812</v>
      </c>
      <c r="H42" s="332">
        <v>999885</v>
      </c>
      <c r="I42" s="961">
        <f>G42-H42</f>
        <v>-73</v>
      </c>
      <c r="J42" s="961">
        <f>$F42*I42</f>
        <v>7300</v>
      </c>
      <c r="K42" s="962">
        <f>J42/1000000</f>
        <v>7.3000000000000001E-3</v>
      </c>
      <c r="L42" s="331">
        <v>999958</v>
      </c>
      <c r="M42" s="332">
        <v>999962</v>
      </c>
      <c r="N42" s="963">
        <f>L42-M42</f>
        <v>-4</v>
      </c>
      <c r="O42" s="963">
        <f>$F42*N42</f>
        <v>400</v>
      </c>
      <c r="P42" s="964">
        <f>O42/1000000</f>
        <v>4.0000000000000002E-4</v>
      </c>
      <c r="Q42" s="691"/>
    </row>
    <row r="43" spans="1:17" ht="18" customHeight="1" thickTop="1">
      <c r="A43" s="129"/>
      <c r="B43" s="124"/>
      <c r="C43" s="125"/>
      <c r="D43" s="126"/>
      <c r="E43" s="184"/>
      <c r="F43" s="125"/>
      <c r="G43" s="125"/>
      <c r="H43" s="293"/>
      <c r="I43" s="293"/>
      <c r="J43" s="293"/>
      <c r="K43" s="804"/>
      <c r="L43" s="293"/>
      <c r="M43" s="293"/>
      <c r="N43" s="293"/>
      <c r="O43" s="293"/>
      <c r="P43" s="804"/>
      <c r="Q43" s="338"/>
    </row>
    <row r="44" spans="1:17" ht="21" customHeight="1" thickBot="1">
      <c r="A44" s="139"/>
      <c r="B44" s="295"/>
      <c r="C44" s="135"/>
      <c r="D44" s="136"/>
      <c r="E44" s="134"/>
      <c r="F44" s="135"/>
      <c r="G44" s="135"/>
      <c r="H44" s="366"/>
      <c r="I44" s="366"/>
      <c r="J44" s="366"/>
      <c r="K44" s="805"/>
      <c r="L44" s="366"/>
      <c r="M44" s="366"/>
      <c r="N44" s="366"/>
      <c r="O44" s="366"/>
      <c r="P44" s="805"/>
      <c r="Q44" s="367" t="str">
        <f>NDPL!Q1</f>
        <v>DECEMBER-2024</v>
      </c>
    </row>
    <row r="45" spans="1:17" ht="21.75" customHeight="1" thickTop="1">
      <c r="A45" s="120"/>
      <c r="B45" s="297" t="s">
        <v>302</v>
      </c>
      <c r="C45" s="933"/>
      <c r="D45" s="934"/>
      <c r="E45" s="935"/>
      <c r="F45" s="936"/>
      <c r="G45" s="298"/>
      <c r="H45" s="365"/>
      <c r="I45" s="365"/>
      <c r="J45" s="365"/>
      <c r="K45" s="817"/>
      <c r="L45" s="298"/>
      <c r="M45" s="365"/>
      <c r="N45" s="365"/>
      <c r="O45" s="365"/>
      <c r="P45" s="817"/>
      <c r="Q45" s="942"/>
    </row>
    <row r="46" spans="1:17" ht="21" customHeight="1">
      <c r="A46" s="123"/>
      <c r="B46" s="326" t="s">
        <v>342</v>
      </c>
      <c r="C46" s="125"/>
      <c r="D46" s="126"/>
      <c r="E46" s="184"/>
      <c r="F46" s="130"/>
      <c r="G46" s="82"/>
      <c r="H46" s="293"/>
      <c r="I46" s="293"/>
      <c r="J46" s="293"/>
      <c r="K46" s="824"/>
      <c r="L46" s="82"/>
      <c r="M46" s="293"/>
      <c r="N46" s="293"/>
      <c r="O46" s="293"/>
      <c r="P46" s="824"/>
      <c r="Q46" s="943"/>
    </row>
    <row r="47" spans="1:17" ht="18">
      <c r="A47" s="123">
        <v>30</v>
      </c>
      <c r="B47" s="124" t="s">
        <v>343</v>
      </c>
      <c r="C47" s="125">
        <v>4865022</v>
      </c>
      <c r="D47" s="129" t="s">
        <v>12</v>
      </c>
      <c r="E47" s="184" t="s">
        <v>300</v>
      </c>
      <c r="F47" s="130">
        <v>-1000</v>
      </c>
      <c r="G47" s="248">
        <v>2628</v>
      </c>
      <c r="H47" s="249">
        <v>2041</v>
      </c>
      <c r="I47" s="311">
        <f>G47-H47</f>
        <v>587</v>
      </c>
      <c r="J47" s="311">
        <f>$F47*I47</f>
        <v>-587000</v>
      </c>
      <c r="K47" s="860">
        <f>J47/1000000</f>
        <v>-0.58699999999999997</v>
      </c>
      <c r="L47" s="248">
        <v>998599</v>
      </c>
      <c r="M47" s="249">
        <v>998599</v>
      </c>
      <c r="N47" s="201">
        <f>L47-M47</f>
        <v>0</v>
      </c>
      <c r="O47" s="201">
        <f>$F47*N47</f>
        <v>0</v>
      </c>
      <c r="P47" s="754">
        <f>O47/1000000</f>
        <v>0</v>
      </c>
      <c r="Q47" s="944"/>
    </row>
    <row r="48" spans="1:17" ht="18">
      <c r="A48" s="123">
        <v>31</v>
      </c>
      <c r="B48" s="124" t="s">
        <v>354</v>
      </c>
      <c r="C48" s="125">
        <v>4864940</v>
      </c>
      <c r="D48" s="129" t="s">
        <v>12</v>
      </c>
      <c r="E48" s="184" t="s">
        <v>300</v>
      </c>
      <c r="F48" s="130">
        <v>-1000</v>
      </c>
      <c r="G48" s="248">
        <v>17183</v>
      </c>
      <c r="H48" s="249">
        <v>16393</v>
      </c>
      <c r="I48" s="207">
        <f>G48-H48</f>
        <v>790</v>
      </c>
      <c r="J48" s="207">
        <f>$F48*I48</f>
        <v>-790000</v>
      </c>
      <c r="K48" s="939">
        <f>J48/1000000</f>
        <v>-0.79</v>
      </c>
      <c r="L48" s="248">
        <v>994121</v>
      </c>
      <c r="M48" s="249">
        <v>994121</v>
      </c>
      <c r="N48" s="207">
        <f>L48-M48</f>
        <v>0</v>
      </c>
      <c r="O48" s="207">
        <f>$F48*N48</f>
        <v>0</v>
      </c>
      <c r="P48" s="939">
        <f>O48/1000000</f>
        <v>0</v>
      </c>
      <c r="Q48" s="945"/>
    </row>
    <row r="49" spans="1:23" ht="18">
      <c r="A49" s="123"/>
      <c r="B49" s="326" t="s">
        <v>346</v>
      </c>
      <c r="C49" s="125"/>
      <c r="D49" s="129"/>
      <c r="E49" s="184"/>
      <c r="F49" s="130"/>
      <c r="G49" s="248"/>
      <c r="H49" s="249"/>
      <c r="I49" s="310"/>
      <c r="J49" s="310"/>
      <c r="K49" s="940"/>
      <c r="L49" s="248"/>
      <c r="M49" s="249"/>
      <c r="N49" s="310"/>
      <c r="O49" s="310"/>
      <c r="P49" s="940"/>
      <c r="Q49" s="945"/>
    </row>
    <row r="50" spans="1:23" ht="18">
      <c r="A50" s="123">
        <v>32</v>
      </c>
      <c r="B50" s="124" t="s">
        <v>343</v>
      </c>
      <c r="C50" s="125">
        <v>4864891</v>
      </c>
      <c r="D50" s="129" t="s">
        <v>12</v>
      </c>
      <c r="E50" s="184" t="s">
        <v>300</v>
      </c>
      <c r="F50" s="130">
        <v>-2000</v>
      </c>
      <c r="G50" s="248">
        <v>998563</v>
      </c>
      <c r="H50" s="249">
        <v>998510</v>
      </c>
      <c r="I50" s="310">
        <f>G50-H50</f>
        <v>53</v>
      </c>
      <c r="J50" s="310">
        <f>$F50*I50</f>
        <v>-106000</v>
      </c>
      <c r="K50" s="940">
        <f>J50/1000000</f>
        <v>-0.106</v>
      </c>
      <c r="L50" s="248">
        <v>993039</v>
      </c>
      <c r="M50" s="249">
        <v>993039</v>
      </c>
      <c r="N50" s="310">
        <f>L50-M50</f>
        <v>0</v>
      </c>
      <c r="O50" s="310">
        <f>$F50*N50</f>
        <v>0</v>
      </c>
      <c r="P50" s="940">
        <f>O50/1000000</f>
        <v>0</v>
      </c>
      <c r="Q50" s="945"/>
    </row>
    <row r="51" spans="1:23" ht="18">
      <c r="A51" s="123">
        <v>33</v>
      </c>
      <c r="B51" s="124" t="s">
        <v>354</v>
      </c>
      <c r="C51" s="125">
        <v>4865005</v>
      </c>
      <c r="D51" s="129" t="s">
        <v>12</v>
      </c>
      <c r="E51" s="184" t="s">
        <v>300</v>
      </c>
      <c r="F51" s="130">
        <v>-1000</v>
      </c>
      <c r="G51" s="248">
        <v>999015</v>
      </c>
      <c r="H51" s="249">
        <v>998861</v>
      </c>
      <c r="I51" s="310">
        <f>G51-H51</f>
        <v>154</v>
      </c>
      <c r="J51" s="310">
        <f>$F51*I51</f>
        <v>-154000</v>
      </c>
      <c r="K51" s="940">
        <f>J51/1000000</f>
        <v>-0.154</v>
      </c>
      <c r="L51" s="248">
        <v>997146</v>
      </c>
      <c r="M51" s="249">
        <v>997146</v>
      </c>
      <c r="N51" s="310">
        <f>L51-M51</f>
        <v>0</v>
      </c>
      <c r="O51" s="310">
        <f>$F51*N51</f>
        <v>0</v>
      </c>
      <c r="P51" s="940">
        <f>O51/1000000</f>
        <v>0</v>
      </c>
      <c r="Q51" s="945"/>
    </row>
    <row r="52" spans="1:23" ht="18" customHeight="1">
      <c r="A52" s="123"/>
      <c r="B52" s="131" t="s">
        <v>172</v>
      </c>
      <c r="C52" s="125"/>
      <c r="D52" s="126"/>
      <c r="E52" s="184"/>
      <c r="F52" s="130"/>
      <c r="G52" s="248"/>
      <c r="H52" s="249"/>
      <c r="I52" s="293"/>
      <c r="J52" s="293"/>
      <c r="K52" s="824"/>
      <c r="L52" s="248"/>
      <c r="M52" s="249"/>
      <c r="N52" s="293"/>
      <c r="O52" s="293"/>
      <c r="P52" s="824"/>
      <c r="Q52" s="492"/>
    </row>
    <row r="53" spans="1:23" ht="18">
      <c r="A53" s="123">
        <v>34</v>
      </c>
      <c r="B53" s="240" t="s">
        <v>431</v>
      </c>
      <c r="C53" s="240">
        <v>4865138</v>
      </c>
      <c r="D53" s="129" t="s">
        <v>12</v>
      </c>
      <c r="E53" s="184" t="s">
        <v>300</v>
      </c>
      <c r="F53" s="130">
        <v>625</v>
      </c>
      <c r="G53" s="248">
        <v>668</v>
      </c>
      <c r="H53" s="249">
        <v>612</v>
      </c>
      <c r="I53" s="310">
        <f>G53-H53</f>
        <v>56</v>
      </c>
      <c r="J53" s="310">
        <f>$F53*I53</f>
        <v>35000</v>
      </c>
      <c r="K53" s="940">
        <f>J53/1000000</f>
        <v>3.5000000000000003E-2</v>
      </c>
      <c r="L53" s="248">
        <v>12354</v>
      </c>
      <c r="M53" s="249">
        <v>12334</v>
      </c>
      <c r="N53" s="310">
        <f>L53-M53</f>
        <v>20</v>
      </c>
      <c r="O53" s="310">
        <f>$F53*N53</f>
        <v>12500</v>
      </c>
      <c r="P53" s="940">
        <f>O53/1000000</f>
        <v>1.2500000000000001E-2</v>
      </c>
      <c r="Q53" s="492" t="s">
        <v>520</v>
      </c>
    </row>
    <row r="54" spans="1:23" ht="18" customHeight="1">
      <c r="A54" s="123"/>
      <c r="B54" s="131" t="s">
        <v>156</v>
      </c>
      <c r="C54" s="125"/>
      <c r="D54" s="129"/>
      <c r="E54" s="184"/>
      <c r="F54" s="130"/>
      <c r="G54" s="248"/>
      <c r="H54" s="249"/>
      <c r="I54" s="310"/>
      <c r="J54" s="310"/>
      <c r="K54" s="940"/>
      <c r="L54" s="248"/>
      <c r="M54" s="249"/>
      <c r="N54" s="310"/>
      <c r="O54" s="310"/>
      <c r="P54" s="940"/>
      <c r="Q54" s="492"/>
    </row>
    <row r="55" spans="1:23" ht="18" customHeight="1">
      <c r="A55" s="123">
        <v>35</v>
      </c>
      <c r="B55" s="124" t="s">
        <v>169</v>
      </c>
      <c r="C55" s="125">
        <v>4902580</v>
      </c>
      <c r="D55" s="129" t="s">
        <v>12</v>
      </c>
      <c r="E55" s="184" t="s">
        <v>300</v>
      </c>
      <c r="F55" s="130">
        <v>100</v>
      </c>
      <c r="G55" s="248">
        <v>1071</v>
      </c>
      <c r="H55" s="249">
        <v>1316</v>
      </c>
      <c r="I55" s="310">
        <f>G55-H55</f>
        <v>-245</v>
      </c>
      <c r="J55" s="310">
        <f>$F55*I55</f>
        <v>-24500</v>
      </c>
      <c r="K55" s="940">
        <f>J55/1000000</f>
        <v>-2.4500000000000001E-2</v>
      </c>
      <c r="L55" s="248">
        <v>5329</v>
      </c>
      <c r="M55" s="249">
        <v>5337</v>
      </c>
      <c r="N55" s="310">
        <f>L55-M55</f>
        <v>-8</v>
      </c>
      <c r="O55" s="310">
        <f>$F55*N55</f>
        <v>-800</v>
      </c>
      <c r="P55" s="940">
        <f>O55/1000000</f>
        <v>-8.0000000000000004E-4</v>
      </c>
      <c r="Q55" s="492"/>
    </row>
    <row r="56" spans="1:23" ht="19.5" customHeight="1">
      <c r="A56" s="123">
        <v>36</v>
      </c>
      <c r="B56" s="127" t="s">
        <v>170</v>
      </c>
      <c r="C56" s="125">
        <v>4902544</v>
      </c>
      <c r="D56" s="129" t="s">
        <v>12</v>
      </c>
      <c r="E56" s="184" t="s">
        <v>300</v>
      </c>
      <c r="F56" s="130">
        <v>100</v>
      </c>
      <c r="G56" s="248">
        <v>6720</v>
      </c>
      <c r="H56" s="249">
        <v>6792</v>
      </c>
      <c r="I56" s="310">
        <f>G56-H56</f>
        <v>-72</v>
      </c>
      <c r="J56" s="310">
        <f>$F56*I56</f>
        <v>-7200</v>
      </c>
      <c r="K56" s="940">
        <f>J56/1000000</f>
        <v>-7.1999999999999998E-3</v>
      </c>
      <c r="L56" s="248">
        <v>8798</v>
      </c>
      <c r="M56" s="249">
        <v>8791</v>
      </c>
      <c r="N56" s="310">
        <f>L56-M56</f>
        <v>7</v>
      </c>
      <c r="O56" s="310">
        <f>$F56*N56</f>
        <v>700</v>
      </c>
      <c r="P56" s="940">
        <f>O56/1000000</f>
        <v>6.9999999999999999E-4</v>
      </c>
      <c r="Q56" s="492"/>
    </row>
    <row r="57" spans="1:23" s="363" customFormat="1" ht="22.5" customHeight="1">
      <c r="A57" s="123">
        <v>37</v>
      </c>
      <c r="B57" s="124" t="s">
        <v>494</v>
      </c>
      <c r="C57" s="125">
        <v>4864793</v>
      </c>
      <c r="D57" s="129" t="s">
        <v>12</v>
      </c>
      <c r="E57" s="184" t="s">
        <v>300</v>
      </c>
      <c r="F57" s="130">
        <v>200</v>
      </c>
      <c r="G57" s="741">
        <v>0</v>
      </c>
      <c r="H57" s="742">
        <v>151</v>
      </c>
      <c r="I57" s="311">
        <f>G57-H57</f>
        <v>-151</v>
      </c>
      <c r="J57" s="311">
        <f>$F57*I57</f>
        <v>-30200</v>
      </c>
      <c r="K57" s="860">
        <f>J57/1000000</f>
        <v>-3.0200000000000001E-2</v>
      </c>
      <c r="L57" s="741">
        <v>999993</v>
      </c>
      <c r="M57" s="742">
        <v>999993</v>
      </c>
      <c r="N57" s="311">
        <f>L57-M57</f>
        <v>0</v>
      </c>
      <c r="O57" s="311">
        <f>$F57*N57</f>
        <v>0</v>
      </c>
      <c r="P57" s="860">
        <f>O57/1000000</f>
        <v>0</v>
      </c>
      <c r="Q57" s="946"/>
    </row>
    <row r="58" spans="1:23" s="363" customFormat="1" ht="22.5" customHeight="1">
      <c r="A58" s="123"/>
      <c r="B58" s="124"/>
      <c r="C58" s="125"/>
      <c r="D58" s="129"/>
      <c r="E58" s="184"/>
      <c r="F58" s="130">
        <v>200</v>
      </c>
      <c r="G58" s="741">
        <v>999877</v>
      </c>
      <c r="H58" s="742">
        <v>999999</v>
      </c>
      <c r="I58" s="311">
        <f>G58-H58</f>
        <v>-122</v>
      </c>
      <c r="J58" s="311">
        <f>$F58*I58</f>
        <v>-24400</v>
      </c>
      <c r="K58" s="860">
        <f>J58/1000000</f>
        <v>-2.4400000000000002E-2</v>
      </c>
      <c r="L58" s="741"/>
      <c r="M58" s="742"/>
      <c r="N58" s="311"/>
      <c r="O58" s="311"/>
      <c r="P58" s="860"/>
      <c r="Q58" s="946"/>
    </row>
    <row r="59" spans="1:23" ht="19.5" customHeight="1">
      <c r="A59" s="123"/>
      <c r="B59" s="131" t="s">
        <v>162</v>
      </c>
      <c r="C59" s="125"/>
      <c r="D59" s="129"/>
      <c r="E59" s="126"/>
      <c r="F59" s="130"/>
      <c r="G59" s="248"/>
      <c r="H59" s="249"/>
      <c r="I59" s="310"/>
      <c r="J59" s="310"/>
      <c r="K59" s="940"/>
      <c r="L59" s="248"/>
      <c r="M59" s="249"/>
      <c r="N59" s="310"/>
      <c r="O59" s="310"/>
      <c r="P59" s="940"/>
      <c r="Q59" s="492"/>
    </row>
    <row r="60" spans="1:23" ht="19.5" customHeight="1">
      <c r="A60" s="123">
        <v>38</v>
      </c>
      <c r="B60" s="124" t="s">
        <v>163</v>
      </c>
      <c r="C60" s="125">
        <v>4865151</v>
      </c>
      <c r="D60" s="127" t="s">
        <v>12</v>
      </c>
      <c r="E60" s="184" t="s">
        <v>300</v>
      </c>
      <c r="F60" s="937">
        <v>500</v>
      </c>
      <c r="G60" s="81">
        <v>21419</v>
      </c>
      <c r="H60" s="84">
        <v>21578</v>
      </c>
      <c r="I60" s="129">
        <f>G60-H60</f>
        <v>-159</v>
      </c>
      <c r="J60" s="129">
        <f>$F60*I60</f>
        <v>-79500</v>
      </c>
      <c r="K60" s="941">
        <f>J60/1000000</f>
        <v>-7.9500000000000001E-2</v>
      </c>
      <c r="L60" s="81">
        <v>6535</v>
      </c>
      <c r="M60" s="84">
        <v>6535</v>
      </c>
      <c r="N60" s="129">
        <f>L60-M60</f>
        <v>0</v>
      </c>
      <c r="O60" s="129">
        <f>$F60*N60</f>
        <v>0</v>
      </c>
      <c r="P60" s="941">
        <f>O60/1000000</f>
        <v>0</v>
      </c>
      <c r="Q60" s="492"/>
    </row>
    <row r="61" spans="1:23" ht="19.5" customHeight="1">
      <c r="A61" s="123"/>
      <c r="B61" s="124" t="s">
        <v>518</v>
      </c>
      <c r="C61" s="125"/>
      <c r="D61" s="127"/>
      <c r="E61" s="184"/>
      <c r="F61" s="937"/>
      <c r="G61" s="81"/>
      <c r="H61" s="84"/>
      <c r="I61" s="129"/>
      <c r="J61" s="129"/>
      <c r="K61" s="941"/>
      <c r="L61" s="81"/>
      <c r="M61" s="84"/>
      <c r="N61" s="129"/>
      <c r="O61" s="129"/>
      <c r="P61" s="941"/>
      <c r="Q61" s="492"/>
    </row>
    <row r="62" spans="1:23" s="73" customFormat="1" ht="13.5" thickBot="1">
      <c r="A62" s="133">
        <v>39</v>
      </c>
      <c r="B62" s="327" t="s">
        <v>519</v>
      </c>
      <c r="C62" s="135">
        <v>4902572</v>
      </c>
      <c r="D62" s="560" t="s">
        <v>12</v>
      </c>
      <c r="E62" s="134" t="s">
        <v>300</v>
      </c>
      <c r="F62" s="938">
        <v>-100</v>
      </c>
      <c r="G62" s="608">
        <v>80</v>
      </c>
      <c r="H62" s="609">
        <v>80</v>
      </c>
      <c r="I62" s="139">
        <f>G62-H62</f>
        <v>0</v>
      </c>
      <c r="J62" s="139">
        <f>$F62*I62</f>
        <v>0</v>
      </c>
      <c r="K62" s="932">
        <f>J62/1000000</f>
        <v>0</v>
      </c>
      <c r="L62" s="608">
        <v>999597</v>
      </c>
      <c r="M62" s="609">
        <v>999441</v>
      </c>
      <c r="N62" s="139">
        <f>L62-M62</f>
        <v>156</v>
      </c>
      <c r="O62" s="139">
        <f>$F62*N62</f>
        <v>-15600</v>
      </c>
      <c r="P62" s="932">
        <f>O62/1000000</f>
        <v>-1.5599999999999999E-2</v>
      </c>
      <c r="Q62" s="947"/>
    </row>
    <row r="63" spans="1:23" s="356" customFormat="1" ht="15.95" customHeight="1" thickTop="1" thickBot="1">
      <c r="A63" s="122"/>
      <c r="B63" s="692"/>
      <c r="C63" s="338"/>
      <c r="D63" s="338"/>
      <c r="E63" s="338"/>
      <c r="F63" s="338"/>
      <c r="G63" s="338"/>
      <c r="H63" s="338"/>
      <c r="I63" s="338"/>
      <c r="J63" s="338"/>
      <c r="K63" s="765"/>
      <c r="L63" s="338"/>
      <c r="M63" s="338"/>
      <c r="N63" s="338"/>
      <c r="O63" s="338"/>
      <c r="P63" s="765"/>
      <c r="Q63" s="338"/>
      <c r="R63" s="75"/>
      <c r="S63" s="186"/>
      <c r="T63" s="186"/>
      <c r="U63" s="359"/>
      <c r="V63" s="359"/>
      <c r="W63" s="359"/>
    </row>
    <row r="64" spans="1:23" ht="15.95" customHeight="1" thickTop="1">
      <c r="A64" s="368"/>
      <c r="B64" s="368"/>
      <c r="C64" s="368"/>
      <c r="D64" s="368"/>
      <c r="E64" s="368"/>
      <c r="F64" s="368"/>
      <c r="G64" s="368"/>
      <c r="H64" s="368"/>
      <c r="I64" s="368"/>
      <c r="J64" s="368"/>
      <c r="K64" s="808"/>
      <c r="L64" s="368"/>
      <c r="M64" s="368"/>
      <c r="N64" s="368"/>
      <c r="O64" s="368"/>
      <c r="P64" s="808"/>
      <c r="Q64" s="73"/>
      <c r="R64" s="73"/>
      <c r="S64" s="73"/>
      <c r="T64" s="73"/>
    </row>
    <row r="65" spans="1:20" ht="24" thickBot="1">
      <c r="A65" s="291" t="s">
        <v>318</v>
      </c>
      <c r="G65" s="356"/>
      <c r="H65" s="356"/>
      <c r="I65" s="35" t="s">
        <v>347</v>
      </c>
      <c r="J65" s="356"/>
      <c r="K65" s="762"/>
      <c r="L65" s="356"/>
      <c r="M65" s="356"/>
      <c r="N65" s="35" t="s">
        <v>348</v>
      </c>
      <c r="O65" s="356"/>
      <c r="P65" s="762"/>
      <c r="R65" s="73"/>
      <c r="S65" s="73"/>
      <c r="T65" s="73"/>
    </row>
    <row r="66" spans="1:20" ht="39.75" thickTop="1" thickBot="1">
      <c r="A66" s="369" t="s">
        <v>8</v>
      </c>
      <c r="B66" s="370" t="s">
        <v>9</v>
      </c>
      <c r="C66" s="371" t="s">
        <v>1</v>
      </c>
      <c r="D66" s="371" t="s">
        <v>2</v>
      </c>
      <c r="E66" s="371" t="s">
        <v>3</v>
      </c>
      <c r="F66" s="371" t="s">
        <v>10</v>
      </c>
      <c r="G66" s="369" t="str">
        <f>G5</f>
        <v>FINAL READING 31/12/2024</v>
      </c>
      <c r="H66" s="371" t="str">
        <f>H5</f>
        <v>INTIAL READING 01/12/2024</v>
      </c>
      <c r="I66" s="371" t="s">
        <v>4</v>
      </c>
      <c r="J66" s="371" t="s">
        <v>5</v>
      </c>
      <c r="K66" s="772" t="s">
        <v>6</v>
      </c>
      <c r="L66" s="369" t="str">
        <f>G66</f>
        <v>FINAL READING 31/12/2024</v>
      </c>
      <c r="M66" s="371" t="str">
        <f>H66</f>
        <v>INTIAL READING 01/12/2024</v>
      </c>
      <c r="N66" s="371" t="s">
        <v>4</v>
      </c>
      <c r="O66" s="371" t="s">
        <v>5</v>
      </c>
      <c r="P66" s="772" t="s">
        <v>6</v>
      </c>
      <c r="Q66" s="372" t="s">
        <v>266</v>
      </c>
      <c r="R66" s="73"/>
      <c r="S66" s="73"/>
      <c r="T66" s="73"/>
    </row>
    <row r="67" spans="1:20" ht="15.95" customHeight="1" thickTop="1">
      <c r="A67" s="373"/>
      <c r="B67" s="326" t="s">
        <v>342</v>
      </c>
      <c r="C67" s="374"/>
      <c r="D67" s="374"/>
      <c r="E67" s="374"/>
      <c r="F67" s="375"/>
      <c r="G67" s="374"/>
      <c r="H67" s="374"/>
      <c r="I67" s="374"/>
      <c r="J67" s="374"/>
      <c r="K67" s="809"/>
      <c r="L67" s="374"/>
      <c r="M67" s="374"/>
      <c r="N67" s="374"/>
      <c r="O67" s="374"/>
      <c r="P67" s="818"/>
      <c r="Q67" s="376"/>
      <c r="R67" s="73"/>
      <c r="S67" s="73"/>
      <c r="T67" s="73"/>
    </row>
    <row r="68" spans="1:20" ht="15.95" customHeight="1">
      <c r="A68" s="123">
        <v>1</v>
      </c>
      <c r="B68" s="124" t="s">
        <v>386</v>
      </c>
      <c r="C68" s="125">
        <v>4864839</v>
      </c>
      <c r="D68" s="254" t="s">
        <v>12</v>
      </c>
      <c r="E68" s="240" t="s">
        <v>300</v>
      </c>
      <c r="F68" s="130">
        <v>-1000</v>
      </c>
      <c r="G68" s="248">
        <v>597</v>
      </c>
      <c r="H68" s="249">
        <v>690</v>
      </c>
      <c r="I68" s="311">
        <f>G68-H68</f>
        <v>-93</v>
      </c>
      <c r="J68" s="311">
        <f>$F68*I68</f>
        <v>93000</v>
      </c>
      <c r="K68" s="802">
        <f>J68/1000000</f>
        <v>9.2999999999999999E-2</v>
      </c>
      <c r="L68" s="248">
        <v>998650</v>
      </c>
      <c r="M68" s="249">
        <v>998650</v>
      </c>
      <c r="N68" s="201">
        <f>L68-M68</f>
        <v>0</v>
      </c>
      <c r="O68" s="201">
        <f>$F68*N68</f>
        <v>0</v>
      </c>
      <c r="P68" s="789">
        <f>O68/1000000</f>
        <v>0</v>
      </c>
      <c r="Q68" s="341"/>
      <c r="R68" s="73"/>
      <c r="S68" s="73"/>
      <c r="T68" s="73"/>
    </row>
    <row r="69" spans="1:20" ht="15.95" customHeight="1">
      <c r="A69" s="123">
        <v>2</v>
      </c>
      <c r="B69" s="124" t="s">
        <v>389</v>
      </c>
      <c r="C69" s="125">
        <v>4864872</v>
      </c>
      <c r="D69" s="254" t="s">
        <v>12</v>
      </c>
      <c r="E69" s="240" t="s">
        <v>300</v>
      </c>
      <c r="F69" s="130">
        <v>-1000</v>
      </c>
      <c r="G69" s="248">
        <v>993018</v>
      </c>
      <c r="H69" s="249">
        <v>993446</v>
      </c>
      <c r="I69" s="201">
        <f>G69-H69</f>
        <v>-428</v>
      </c>
      <c r="J69" s="201">
        <f>$F69*I69</f>
        <v>428000</v>
      </c>
      <c r="K69" s="789">
        <f>J69/1000000</f>
        <v>0.42799999999999999</v>
      </c>
      <c r="L69" s="248">
        <v>999118</v>
      </c>
      <c r="M69" s="249">
        <v>999118</v>
      </c>
      <c r="N69" s="201">
        <f>L69-M69</f>
        <v>0</v>
      </c>
      <c r="O69" s="201">
        <f>$F69*N69</f>
        <v>0</v>
      </c>
      <c r="P69" s="789">
        <f>O69/1000000</f>
        <v>0</v>
      </c>
      <c r="Q69" s="341"/>
      <c r="R69" s="73"/>
      <c r="S69" s="73"/>
      <c r="T69" s="73"/>
    </row>
    <row r="70" spans="1:20" ht="15.95" customHeight="1">
      <c r="A70" s="377"/>
      <c r="B70" s="231" t="s">
        <v>315</v>
      </c>
      <c r="C70" s="245"/>
      <c r="D70" s="254"/>
      <c r="E70" s="240"/>
      <c r="F70" s="130"/>
      <c r="G70" s="248"/>
      <c r="H70" s="249"/>
      <c r="I70" s="127"/>
      <c r="J70" s="127"/>
      <c r="K70" s="810"/>
      <c r="L70" s="248"/>
      <c r="M70" s="249"/>
      <c r="N70" s="127"/>
      <c r="O70" s="127"/>
      <c r="P70" s="810"/>
      <c r="Q70" s="341"/>
      <c r="R70" s="73"/>
      <c r="S70" s="73"/>
      <c r="T70" s="73"/>
    </row>
    <row r="71" spans="1:20" ht="15.95" customHeight="1">
      <c r="A71" s="123">
        <v>3</v>
      </c>
      <c r="B71" s="124" t="s">
        <v>316</v>
      </c>
      <c r="C71" s="125">
        <v>4865072</v>
      </c>
      <c r="D71" s="254" t="s">
        <v>12</v>
      </c>
      <c r="E71" s="240" t="s">
        <v>300</v>
      </c>
      <c r="F71" s="125">
        <v>-100</v>
      </c>
      <c r="G71" s="248">
        <v>999372</v>
      </c>
      <c r="H71" s="249">
        <v>999479</v>
      </c>
      <c r="I71" s="201">
        <f>G71-H71</f>
        <v>-107</v>
      </c>
      <c r="J71" s="201">
        <f>$F71*I71</f>
        <v>10700</v>
      </c>
      <c r="K71" s="789">
        <f>J71/1000000</f>
        <v>1.0699999999999999E-2</v>
      </c>
      <c r="L71" s="248">
        <v>999428</v>
      </c>
      <c r="M71" s="249">
        <v>999428</v>
      </c>
      <c r="N71" s="201">
        <f>L71-M71</f>
        <v>0</v>
      </c>
      <c r="O71" s="201">
        <f>$F71*N71</f>
        <v>0</v>
      </c>
      <c r="P71" s="789">
        <f>O71/1000000</f>
        <v>0</v>
      </c>
      <c r="Q71" s="341"/>
      <c r="R71" s="73"/>
      <c r="S71" s="73"/>
      <c r="T71" s="73"/>
    </row>
    <row r="72" spans="1:20" s="356" customFormat="1" ht="15.95" customHeight="1">
      <c r="A72" s="123">
        <v>4</v>
      </c>
      <c r="B72" s="124" t="s">
        <v>317</v>
      </c>
      <c r="C72" s="125">
        <v>4865066</v>
      </c>
      <c r="D72" s="254" t="s">
        <v>12</v>
      </c>
      <c r="E72" s="240" t="s">
        <v>300</v>
      </c>
      <c r="F72" s="725">
        <v>-200</v>
      </c>
      <c r="G72" s="248">
        <v>785</v>
      </c>
      <c r="H72" s="249">
        <v>688</v>
      </c>
      <c r="I72" s="201">
        <f>G72-H72</f>
        <v>97</v>
      </c>
      <c r="J72" s="201">
        <f>$F72*I72</f>
        <v>-19400</v>
      </c>
      <c r="K72" s="789">
        <f>J72/1000000</f>
        <v>-1.9400000000000001E-2</v>
      </c>
      <c r="L72" s="248">
        <v>687</v>
      </c>
      <c r="M72" s="249">
        <v>687</v>
      </c>
      <c r="N72" s="201">
        <f>L72-M72</f>
        <v>0</v>
      </c>
      <c r="O72" s="201">
        <f>$F72*N72</f>
        <v>0</v>
      </c>
      <c r="P72" s="789">
        <f>O72/1000000</f>
        <v>0</v>
      </c>
      <c r="Q72" s="341"/>
      <c r="R72" s="75"/>
      <c r="S72" s="75"/>
      <c r="T72" s="75"/>
    </row>
    <row r="73" spans="1:20" ht="15.95" customHeight="1" thickBot="1">
      <c r="A73" s="133"/>
      <c r="B73" s="327"/>
      <c r="C73" s="135"/>
      <c r="D73" s="560"/>
      <c r="E73" s="134"/>
      <c r="F73" s="139"/>
      <c r="G73" s="608"/>
      <c r="H73" s="609"/>
      <c r="I73" s="139"/>
      <c r="J73" s="139"/>
      <c r="K73" s="807"/>
      <c r="L73" s="608"/>
      <c r="M73" s="609"/>
      <c r="N73" s="139"/>
      <c r="O73" s="139"/>
      <c r="P73" s="807"/>
      <c r="Q73" s="561"/>
      <c r="R73" s="73"/>
      <c r="S73" s="73"/>
      <c r="T73" s="73"/>
    </row>
    <row r="74" spans="1:20" ht="25.5" customHeight="1" thickTop="1">
      <c r="A74" s="138" t="s">
        <v>293</v>
      </c>
      <c r="B74" s="363"/>
      <c r="C74" s="60"/>
      <c r="D74" s="363"/>
      <c r="E74" s="363"/>
      <c r="F74" s="363"/>
      <c r="G74" s="363"/>
      <c r="H74" s="363"/>
      <c r="I74" s="363"/>
      <c r="J74" s="363"/>
      <c r="K74" s="811">
        <f>SUM(K9:K63)+SUM(K68:K73)-K32</f>
        <v>-6.8732876800000007</v>
      </c>
      <c r="L74" s="456"/>
      <c r="M74" s="456"/>
      <c r="N74" s="456"/>
      <c r="O74" s="456"/>
      <c r="P74" s="811">
        <f>SUM(P9:P63)+SUM(P68:P73)-P32</f>
        <v>-6.4736650000000034E-2</v>
      </c>
    </row>
    <row r="75" spans="1:20">
      <c r="A75" s="363"/>
      <c r="B75" s="363"/>
      <c r="C75" s="363"/>
      <c r="D75" s="363"/>
      <c r="E75" s="363"/>
      <c r="F75" s="363"/>
      <c r="G75" s="363"/>
      <c r="H75" s="363"/>
      <c r="I75" s="363"/>
      <c r="J75" s="363"/>
      <c r="K75" s="812"/>
      <c r="L75" s="363"/>
      <c r="M75" s="363"/>
      <c r="N75" s="363"/>
      <c r="O75" s="363"/>
      <c r="P75" s="812"/>
    </row>
    <row r="76" spans="1:20" ht="9.75" customHeight="1">
      <c r="A76" s="363"/>
      <c r="B76" s="363"/>
      <c r="C76" s="363"/>
      <c r="D76" s="363"/>
      <c r="E76" s="363"/>
      <c r="F76" s="363"/>
      <c r="G76" s="363"/>
      <c r="H76" s="363"/>
      <c r="I76" s="363"/>
      <c r="J76" s="363"/>
      <c r="K76" s="812"/>
      <c r="L76" s="363"/>
      <c r="M76" s="363"/>
      <c r="N76" s="363"/>
      <c r="O76" s="363"/>
      <c r="P76" s="812"/>
    </row>
    <row r="77" spans="1:20" hidden="1">
      <c r="A77" s="363"/>
      <c r="B77" s="363"/>
      <c r="C77" s="363"/>
      <c r="D77" s="363"/>
      <c r="E77" s="363"/>
      <c r="F77" s="363"/>
      <c r="G77" s="363"/>
      <c r="H77" s="363"/>
      <c r="I77" s="363"/>
      <c r="J77" s="363"/>
      <c r="K77" s="812"/>
      <c r="L77" s="363"/>
      <c r="M77" s="363"/>
      <c r="N77" s="363"/>
      <c r="O77" s="363"/>
      <c r="P77" s="812"/>
    </row>
    <row r="78" spans="1:20" ht="23.25" customHeight="1" thickBot="1">
      <c r="A78" s="363"/>
      <c r="B78" s="363"/>
      <c r="C78" s="457"/>
      <c r="D78" s="363"/>
      <c r="E78" s="363"/>
      <c r="F78" s="363"/>
      <c r="G78" s="363"/>
      <c r="H78" s="363"/>
      <c r="I78" s="363"/>
      <c r="J78" s="458"/>
      <c r="K78" s="768" t="s">
        <v>294</v>
      </c>
      <c r="L78" s="363"/>
      <c r="M78" s="363"/>
      <c r="N78" s="363"/>
      <c r="O78" s="363"/>
      <c r="P78" s="768" t="s">
        <v>295</v>
      </c>
    </row>
    <row r="79" spans="1:20" ht="20.25">
      <c r="A79" s="459"/>
      <c r="B79" s="460"/>
      <c r="C79" s="138"/>
      <c r="D79" s="401"/>
      <c r="E79" s="401"/>
      <c r="F79" s="401"/>
      <c r="G79" s="401"/>
      <c r="H79" s="401"/>
      <c r="I79" s="401"/>
      <c r="J79" s="461"/>
      <c r="K79" s="813"/>
      <c r="L79" s="460"/>
      <c r="M79" s="460"/>
      <c r="N79" s="460"/>
      <c r="O79" s="460"/>
      <c r="P79" s="813"/>
      <c r="Q79" s="402"/>
    </row>
    <row r="80" spans="1:20" ht="20.25">
      <c r="A80" s="175"/>
      <c r="B80" s="138" t="s">
        <v>291</v>
      </c>
      <c r="C80" s="138"/>
      <c r="D80" s="462"/>
      <c r="E80" s="462"/>
      <c r="F80" s="462"/>
      <c r="G80" s="462"/>
      <c r="H80" s="462"/>
      <c r="I80" s="462"/>
      <c r="J80" s="462"/>
      <c r="K80" s="814">
        <f>K74</f>
        <v>-6.8732876800000007</v>
      </c>
      <c r="L80" s="464"/>
      <c r="M80" s="464"/>
      <c r="N80" s="464"/>
      <c r="O80" s="464"/>
      <c r="P80" s="814">
        <f>P74</f>
        <v>-6.4736650000000034E-2</v>
      </c>
      <c r="Q80" s="403"/>
    </row>
    <row r="81" spans="1:17" ht="20.25">
      <c r="A81" s="175"/>
      <c r="B81" s="138"/>
      <c r="C81" s="138"/>
      <c r="D81" s="462"/>
      <c r="E81" s="462"/>
      <c r="F81" s="462"/>
      <c r="G81" s="462"/>
      <c r="H81" s="462"/>
      <c r="I81" s="465"/>
      <c r="J81" s="43"/>
      <c r="K81" s="815"/>
      <c r="L81" s="453"/>
      <c r="M81" s="453"/>
      <c r="N81" s="453"/>
      <c r="O81" s="453"/>
      <c r="P81" s="815"/>
      <c r="Q81" s="403"/>
    </row>
    <row r="82" spans="1:17" ht="20.25">
      <c r="A82" s="175"/>
      <c r="B82" s="138" t="s">
        <v>284</v>
      </c>
      <c r="C82" s="138"/>
      <c r="D82" s="462"/>
      <c r="E82" s="462"/>
      <c r="F82" s="462"/>
      <c r="G82" s="462"/>
      <c r="H82" s="462"/>
      <c r="I82" s="462"/>
      <c r="J82" s="462"/>
      <c r="K82" s="814">
        <f>'STEPPED UP GENCO'!K74</f>
        <v>0.45409228019999998</v>
      </c>
      <c r="L82" s="463"/>
      <c r="M82" s="463"/>
      <c r="N82" s="463"/>
      <c r="O82" s="463"/>
      <c r="P82" s="814">
        <f>'STEPPED UP GENCO'!P74</f>
        <v>6.2758900000000435E-3</v>
      </c>
      <c r="Q82" s="403"/>
    </row>
    <row r="83" spans="1:17" ht="20.25">
      <c r="A83" s="175"/>
      <c r="B83" s="138"/>
      <c r="C83" s="138"/>
      <c r="D83" s="466"/>
      <c r="E83" s="466"/>
      <c r="F83" s="466"/>
      <c r="G83" s="466"/>
      <c r="H83" s="466"/>
      <c r="I83" s="467"/>
      <c r="J83" s="468"/>
      <c r="K83" s="762"/>
      <c r="L83" s="356"/>
      <c r="M83" s="356"/>
      <c r="N83" s="356"/>
      <c r="O83" s="356"/>
      <c r="P83" s="762"/>
      <c r="Q83" s="403"/>
    </row>
    <row r="84" spans="1:17" ht="20.25">
      <c r="A84" s="175"/>
      <c r="B84" s="138" t="s">
        <v>292</v>
      </c>
      <c r="C84" s="138"/>
      <c r="D84" s="356"/>
      <c r="E84" s="356"/>
      <c r="F84" s="356"/>
      <c r="G84" s="356"/>
      <c r="H84" s="356"/>
      <c r="I84" s="356"/>
      <c r="J84" s="356"/>
      <c r="K84" s="469">
        <f>SUM(K80:K83)</f>
        <v>-6.4191953998000004</v>
      </c>
      <c r="L84" s="356"/>
      <c r="M84" s="356"/>
      <c r="N84" s="356"/>
      <c r="O84" s="356"/>
      <c r="P84" s="469">
        <f>SUM(P80:P83)</f>
        <v>-5.8460759999999994E-2</v>
      </c>
      <c r="Q84" s="403"/>
    </row>
    <row r="85" spans="1:17" ht="20.25">
      <c r="A85" s="426"/>
      <c r="B85" s="356"/>
      <c r="C85" s="138"/>
      <c r="D85" s="356"/>
      <c r="E85" s="356"/>
      <c r="F85" s="356"/>
      <c r="G85" s="356"/>
      <c r="H85" s="356"/>
      <c r="I85" s="356"/>
      <c r="J85" s="356"/>
      <c r="K85" s="762"/>
      <c r="L85" s="356"/>
      <c r="M85" s="356"/>
      <c r="N85" s="356"/>
      <c r="O85" s="356"/>
      <c r="P85" s="762"/>
      <c r="Q85" s="403"/>
    </row>
    <row r="86" spans="1:17" ht="13.5" thickBot="1">
      <c r="A86" s="427"/>
      <c r="B86" s="404"/>
      <c r="C86" s="404"/>
      <c r="D86" s="404"/>
      <c r="E86" s="404"/>
      <c r="F86" s="404"/>
      <c r="G86" s="404"/>
      <c r="H86" s="404"/>
      <c r="I86" s="404"/>
      <c r="J86" s="404"/>
      <c r="K86" s="767"/>
      <c r="L86" s="404"/>
      <c r="M86" s="404"/>
      <c r="N86" s="404"/>
      <c r="O86" s="404"/>
      <c r="P86" s="767"/>
      <c r="Q86" s="405"/>
    </row>
  </sheetData>
  <phoneticPr fontId="5" type="noConversion"/>
  <printOptions horizontalCentered="1"/>
  <pageMargins left="0.25" right="0.25" top="0.57999999999999996" bottom="0.25" header="0.511811023622047" footer="0.511811023622047"/>
  <pageSetup paperSize="9" scale="63" orientation="landscape" r:id="rId1"/>
  <headerFooter alignWithMargins="0"/>
  <rowBreaks count="1" manualBreakCount="1">
    <brk id="43" max="16383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Q56"/>
  <sheetViews>
    <sheetView view="pageBreakPreview" zoomScale="70" zoomScaleNormal="70" zoomScaleSheetLayoutView="70" workbookViewId="0">
      <selection activeCell="Q11" sqref="Q11"/>
    </sheetView>
  </sheetViews>
  <sheetFormatPr defaultRowHeight="12.75"/>
  <cols>
    <col min="1" max="1" width="4.7109375" style="329" customWidth="1"/>
    <col min="2" max="2" width="26.7109375" style="329" customWidth="1"/>
    <col min="3" max="3" width="18.5703125" style="329" customWidth="1"/>
    <col min="4" max="4" width="12.85546875" style="329" customWidth="1"/>
    <col min="5" max="5" width="22.140625" style="329" customWidth="1"/>
    <col min="6" max="6" width="14.42578125" style="329" customWidth="1"/>
    <col min="7" max="7" width="15.5703125" style="329" customWidth="1"/>
    <col min="8" max="8" width="15.28515625" style="329" customWidth="1"/>
    <col min="9" max="9" width="15" style="329" customWidth="1"/>
    <col min="10" max="10" width="16.7109375" style="329" customWidth="1"/>
    <col min="11" max="11" width="16.5703125" style="494" customWidth="1"/>
    <col min="12" max="12" width="17.140625" style="329" customWidth="1"/>
    <col min="13" max="13" width="14.7109375" style="329" customWidth="1"/>
    <col min="14" max="14" width="15.7109375" style="329" customWidth="1"/>
    <col min="15" max="15" width="18.28515625" style="329" customWidth="1"/>
    <col min="16" max="16" width="17.140625" style="494" customWidth="1"/>
    <col min="17" max="17" width="22" style="329" customWidth="1"/>
    <col min="18" max="16384" width="9.140625" style="329"/>
  </cols>
  <sheetData>
    <row r="1" spans="1:17" ht="26.25" customHeight="1">
      <c r="A1" s="1" t="s">
        <v>210</v>
      </c>
    </row>
    <row r="2" spans="1:17" ht="23.25" customHeight="1">
      <c r="A2" s="2" t="s">
        <v>211</v>
      </c>
      <c r="P2" s="822" t="str">
        <f>NDPL!Q1</f>
        <v>DECEMBER-2024</v>
      </c>
      <c r="Q2" s="470"/>
    </row>
    <row r="3" spans="1:17" ht="23.25">
      <c r="A3" s="143" t="s">
        <v>192</v>
      </c>
    </row>
    <row r="4" spans="1:17" ht="24" thickBot="1">
      <c r="A4" s="3"/>
      <c r="G4" s="356"/>
      <c r="H4" s="356"/>
      <c r="I4" s="35" t="s">
        <v>347</v>
      </c>
      <c r="J4" s="356"/>
      <c r="K4" s="762"/>
      <c r="L4" s="356"/>
      <c r="M4" s="356"/>
      <c r="N4" s="35" t="s">
        <v>348</v>
      </c>
      <c r="O4" s="356"/>
      <c r="P4" s="762"/>
    </row>
    <row r="5" spans="1:17" ht="51.75" customHeight="1" thickTop="1" thickBot="1">
      <c r="A5" s="369" t="s">
        <v>8</v>
      </c>
      <c r="B5" s="370" t="s">
        <v>9</v>
      </c>
      <c r="C5" s="371" t="s">
        <v>1</v>
      </c>
      <c r="D5" s="371" t="s">
        <v>2</v>
      </c>
      <c r="E5" s="371" t="s">
        <v>3</v>
      </c>
      <c r="F5" s="371" t="s">
        <v>10</v>
      </c>
      <c r="G5" s="369" t="str">
        <f>NDPL!G5</f>
        <v>FINAL READING 31/12/2024</v>
      </c>
      <c r="H5" s="371" t="str">
        <f>NDPL!H5</f>
        <v>INTIAL READING 01/12/2024</v>
      </c>
      <c r="I5" s="371" t="s">
        <v>4</v>
      </c>
      <c r="J5" s="371" t="s">
        <v>5</v>
      </c>
      <c r="K5" s="772" t="s">
        <v>6</v>
      </c>
      <c r="L5" s="369" t="str">
        <f>NDPL!G5</f>
        <v>FINAL READING 31/12/2024</v>
      </c>
      <c r="M5" s="371" t="str">
        <f>NDPL!H5</f>
        <v>INTIAL READING 01/12/2024</v>
      </c>
      <c r="N5" s="371" t="s">
        <v>4</v>
      </c>
      <c r="O5" s="371" t="s">
        <v>5</v>
      </c>
      <c r="P5" s="772" t="s">
        <v>6</v>
      </c>
      <c r="Q5" s="372" t="s">
        <v>266</v>
      </c>
    </row>
    <row r="6" spans="1:17" ht="14.25" thickTop="1" thickBot="1"/>
    <row r="7" spans="1:17" ht="24" customHeight="1" thickTop="1">
      <c r="A7" s="307" t="s">
        <v>205</v>
      </c>
      <c r="B7" s="44"/>
      <c r="C7" s="45"/>
      <c r="D7" s="45"/>
      <c r="E7" s="45"/>
      <c r="F7" s="45"/>
      <c r="G7" s="452"/>
      <c r="H7" s="450"/>
      <c r="I7" s="450"/>
      <c r="J7" s="450"/>
      <c r="K7" s="816"/>
      <c r="L7" s="471"/>
      <c r="M7" s="365"/>
      <c r="N7" s="450"/>
      <c r="O7" s="450"/>
      <c r="P7" s="823"/>
      <c r="Q7" s="391"/>
    </row>
    <row r="8" spans="1:17" ht="24" customHeight="1">
      <c r="A8" s="472" t="s">
        <v>193</v>
      </c>
      <c r="B8" s="70"/>
      <c r="C8" s="70"/>
      <c r="D8" s="70"/>
      <c r="E8" s="70"/>
      <c r="F8" s="70"/>
      <c r="G8" s="81"/>
      <c r="H8" s="453"/>
      <c r="I8" s="293"/>
      <c r="J8" s="293"/>
      <c r="K8" s="804"/>
      <c r="L8" s="294"/>
      <c r="M8" s="293"/>
      <c r="N8" s="293"/>
      <c r="O8" s="293"/>
      <c r="P8" s="824"/>
      <c r="Q8" s="333"/>
    </row>
    <row r="9" spans="1:17" ht="24" customHeight="1">
      <c r="A9" s="473" t="s">
        <v>194</v>
      </c>
      <c r="B9" s="70"/>
      <c r="C9" s="70"/>
      <c r="D9" s="70"/>
      <c r="E9" s="70"/>
      <c r="F9" s="70"/>
      <c r="G9" s="81"/>
      <c r="H9" s="453"/>
      <c r="I9" s="293"/>
      <c r="J9" s="293"/>
      <c r="K9" s="804"/>
      <c r="L9" s="294"/>
      <c r="M9" s="293"/>
      <c r="N9" s="293"/>
      <c r="O9" s="293"/>
      <c r="P9" s="824"/>
      <c r="Q9" s="333"/>
    </row>
    <row r="10" spans="1:17" ht="24" customHeight="1">
      <c r="A10" s="192">
        <v>1</v>
      </c>
      <c r="B10" s="194" t="s">
        <v>207</v>
      </c>
      <c r="C10" s="306">
        <v>5128430</v>
      </c>
      <c r="D10" s="196" t="s">
        <v>12</v>
      </c>
      <c r="E10" s="195" t="s">
        <v>300</v>
      </c>
      <c r="F10" s="196">
        <v>200</v>
      </c>
      <c r="G10" s="248">
        <v>3281</v>
      </c>
      <c r="H10" s="249">
        <v>3414</v>
      </c>
      <c r="I10" s="235">
        <f t="shared" ref="I10:I15" si="0">G10-H10</f>
        <v>-133</v>
      </c>
      <c r="J10" s="235">
        <f t="shared" ref="J10:J15" si="1">$F10*I10</f>
        <v>-26600</v>
      </c>
      <c r="K10" s="760">
        <f t="shared" ref="K10:K15" si="2">J10/1000000</f>
        <v>-2.6599999999999999E-2</v>
      </c>
      <c r="L10" s="248">
        <v>83754</v>
      </c>
      <c r="M10" s="249">
        <v>83873</v>
      </c>
      <c r="N10" s="235">
        <f t="shared" ref="N10:N15" si="3">L10-M10</f>
        <v>-119</v>
      </c>
      <c r="O10" s="235">
        <f t="shared" ref="O10:O15" si="4">$F10*N10</f>
        <v>-23800</v>
      </c>
      <c r="P10" s="760">
        <f t="shared" ref="P10:P15" si="5">O10/1000000</f>
        <v>-2.3800000000000002E-2</v>
      </c>
      <c r="Q10" s="333"/>
    </row>
    <row r="11" spans="1:17" ht="24" customHeight="1">
      <c r="A11" s="192">
        <v>2</v>
      </c>
      <c r="B11" s="194" t="s">
        <v>208</v>
      </c>
      <c r="C11" s="306">
        <v>4864807</v>
      </c>
      <c r="D11" s="196" t="s">
        <v>12</v>
      </c>
      <c r="E11" s="195" t="s">
        <v>300</v>
      </c>
      <c r="F11" s="196">
        <v>200</v>
      </c>
      <c r="G11" s="248">
        <v>999405</v>
      </c>
      <c r="H11" s="249">
        <v>999562</v>
      </c>
      <c r="I11" s="235">
        <f t="shared" si="0"/>
        <v>-157</v>
      </c>
      <c r="J11" s="235">
        <f t="shared" si="1"/>
        <v>-31400</v>
      </c>
      <c r="K11" s="760">
        <f t="shared" si="2"/>
        <v>-3.1399999999999997E-2</v>
      </c>
      <c r="L11" s="248">
        <v>27231</v>
      </c>
      <c r="M11" s="249">
        <v>27355</v>
      </c>
      <c r="N11" s="235">
        <f t="shared" si="3"/>
        <v>-124</v>
      </c>
      <c r="O11" s="235">
        <f t="shared" si="4"/>
        <v>-24800</v>
      </c>
      <c r="P11" s="760">
        <f t="shared" si="5"/>
        <v>-2.4799999999999999E-2</v>
      </c>
      <c r="Q11" s="341" t="s">
        <v>521</v>
      </c>
    </row>
    <row r="12" spans="1:17" ht="24" customHeight="1">
      <c r="A12" s="192">
        <v>3</v>
      </c>
      <c r="B12" s="194" t="s">
        <v>195</v>
      </c>
      <c r="C12" s="306">
        <v>4864815</v>
      </c>
      <c r="D12" s="196" t="s">
        <v>12</v>
      </c>
      <c r="E12" s="195" t="s">
        <v>300</v>
      </c>
      <c r="F12" s="196">
        <v>200</v>
      </c>
      <c r="G12" s="248">
        <v>999983</v>
      </c>
      <c r="H12" s="249">
        <v>999993</v>
      </c>
      <c r="I12" s="235">
        <f t="shared" si="0"/>
        <v>-10</v>
      </c>
      <c r="J12" s="235">
        <f t="shared" si="1"/>
        <v>-2000</v>
      </c>
      <c r="K12" s="760">
        <f t="shared" si="2"/>
        <v>-2E-3</v>
      </c>
      <c r="L12" s="248">
        <v>3910</v>
      </c>
      <c r="M12" s="249">
        <v>3892</v>
      </c>
      <c r="N12" s="235">
        <f t="shared" si="3"/>
        <v>18</v>
      </c>
      <c r="O12" s="235">
        <f t="shared" si="4"/>
        <v>3600</v>
      </c>
      <c r="P12" s="760">
        <f t="shared" si="5"/>
        <v>3.5999999999999999E-3</v>
      </c>
      <c r="Q12" s="333"/>
    </row>
    <row r="13" spans="1:17" ht="24" customHeight="1">
      <c r="A13" s="192">
        <v>4</v>
      </c>
      <c r="B13" s="194" t="s">
        <v>196</v>
      </c>
      <c r="C13" s="306">
        <v>4864918</v>
      </c>
      <c r="D13" s="196" t="s">
        <v>12</v>
      </c>
      <c r="E13" s="195" t="s">
        <v>300</v>
      </c>
      <c r="F13" s="196">
        <v>400</v>
      </c>
      <c r="G13" s="248">
        <v>999719</v>
      </c>
      <c r="H13" s="249">
        <v>999724</v>
      </c>
      <c r="I13" s="235">
        <f t="shared" si="0"/>
        <v>-5</v>
      </c>
      <c r="J13" s="235">
        <f t="shared" si="1"/>
        <v>-2000</v>
      </c>
      <c r="K13" s="760">
        <f t="shared" si="2"/>
        <v>-2E-3</v>
      </c>
      <c r="L13" s="248">
        <v>20937</v>
      </c>
      <c r="M13" s="249">
        <v>21086</v>
      </c>
      <c r="N13" s="235">
        <f t="shared" si="3"/>
        <v>-149</v>
      </c>
      <c r="O13" s="235">
        <f t="shared" si="4"/>
        <v>-59600</v>
      </c>
      <c r="P13" s="760">
        <f t="shared" si="5"/>
        <v>-5.96E-2</v>
      </c>
      <c r="Q13" s="333"/>
    </row>
    <row r="14" spans="1:17" ht="24" customHeight="1">
      <c r="A14" s="192">
        <v>5</v>
      </c>
      <c r="B14" s="194" t="s">
        <v>356</v>
      </c>
      <c r="C14" s="306">
        <v>4864894</v>
      </c>
      <c r="D14" s="196" t="s">
        <v>12</v>
      </c>
      <c r="E14" s="195" t="s">
        <v>300</v>
      </c>
      <c r="F14" s="196">
        <v>800</v>
      </c>
      <c r="G14" s="248">
        <v>999268</v>
      </c>
      <c r="H14" s="249">
        <v>999308</v>
      </c>
      <c r="I14" s="235">
        <f t="shared" si="0"/>
        <v>-40</v>
      </c>
      <c r="J14" s="235">
        <f t="shared" si="1"/>
        <v>-32000</v>
      </c>
      <c r="K14" s="760">
        <f t="shared" si="2"/>
        <v>-3.2000000000000001E-2</v>
      </c>
      <c r="L14" s="248">
        <v>1541</v>
      </c>
      <c r="M14" s="249">
        <v>1541</v>
      </c>
      <c r="N14" s="235">
        <f t="shared" si="3"/>
        <v>0</v>
      </c>
      <c r="O14" s="235">
        <f t="shared" si="4"/>
        <v>0</v>
      </c>
      <c r="P14" s="760">
        <f t="shared" si="5"/>
        <v>0</v>
      </c>
      <c r="Q14" s="333"/>
    </row>
    <row r="15" spans="1:17" ht="31.5" customHeight="1">
      <c r="A15" s="948">
        <v>6</v>
      </c>
      <c r="B15" s="965" t="s">
        <v>355</v>
      </c>
      <c r="C15" s="966">
        <v>4864800</v>
      </c>
      <c r="D15" s="967" t="s">
        <v>12</v>
      </c>
      <c r="E15" s="195" t="s">
        <v>300</v>
      </c>
      <c r="F15" s="967">
        <v>200</v>
      </c>
      <c r="G15" s="248">
        <v>3524</v>
      </c>
      <c r="H15" s="249">
        <v>3669</v>
      </c>
      <c r="I15" s="235">
        <f t="shared" si="0"/>
        <v>-145</v>
      </c>
      <c r="J15" s="235">
        <f t="shared" si="1"/>
        <v>-29000</v>
      </c>
      <c r="K15" s="760">
        <f t="shared" si="2"/>
        <v>-2.9000000000000001E-2</v>
      </c>
      <c r="L15" s="248">
        <v>14778</v>
      </c>
      <c r="M15" s="249">
        <v>14780</v>
      </c>
      <c r="N15" s="235">
        <f t="shared" si="3"/>
        <v>-2</v>
      </c>
      <c r="O15" s="235">
        <f t="shared" si="4"/>
        <v>-400</v>
      </c>
      <c r="P15" s="760">
        <f t="shared" si="5"/>
        <v>-4.0000000000000002E-4</v>
      </c>
      <c r="Q15" s="345" t="s">
        <v>521</v>
      </c>
    </row>
    <row r="16" spans="1:17" ht="24" customHeight="1">
      <c r="A16" s="474" t="s">
        <v>197</v>
      </c>
      <c r="B16" s="194"/>
      <c r="C16" s="306"/>
      <c r="D16" s="196"/>
      <c r="E16" s="194"/>
      <c r="F16" s="196"/>
      <c r="G16" s="248"/>
      <c r="H16" s="249"/>
      <c r="I16" s="235"/>
      <c r="J16" s="235"/>
      <c r="K16" s="760"/>
      <c r="L16" s="248"/>
      <c r="M16" s="249"/>
      <c r="N16" s="235"/>
      <c r="O16" s="235"/>
      <c r="P16" s="760"/>
      <c r="Q16" s="333"/>
    </row>
    <row r="17" spans="1:17" ht="24" customHeight="1">
      <c r="A17" s="192">
        <v>7</v>
      </c>
      <c r="B17" s="194" t="s">
        <v>209</v>
      </c>
      <c r="C17" s="306">
        <v>4865164</v>
      </c>
      <c r="D17" s="196" t="s">
        <v>12</v>
      </c>
      <c r="E17" s="195" t="s">
        <v>300</v>
      </c>
      <c r="F17" s="196">
        <v>666.66700000000003</v>
      </c>
      <c r="G17" s="248">
        <v>998923</v>
      </c>
      <c r="H17" s="249">
        <v>999144</v>
      </c>
      <c r="I17" s="235">
        <f>G17-H17</f>
        <v>-221</v>
      </c>
      <c r="J17" s="235">
        <f>$F17*I17</f>
        <v>-147333.40700000001</v>
      </c>
      <c r="K17" s="760">
        <f>J17/1000000</f>
        <v>-0.147333407</v>
      </c>
      <c r="L17" s="248">
        <v>998135</v>
      </c>
      <c r="M17" s="249">
        <v>998142</v>
      </c>
      <c r="N17" s="235">
        <f>L17-M17</f>
        <v>-7</v>
      </c>
      <c r="O17" s="235">
        <f>$F17*N17</f>
        <v>-4666.6689999999999</v>
      </c>
      <c r="P17" s="760">
        <f>O17/1000000</f>
        <v>-4.666669E-3</v>
      </c>
      <c r="Q17" s="333"/>
    </row>
    <row r="18" spans="1:17" ht="24" customHeight="1">
      <c r="A18" s="192">
        <v>8</v>
      </c>
      <c r="B18" s="194" t="s">
        <v>208</v>
      </c>
      <c r="C18" s="306">
        <v>4864845</v>
      </c>
      <c r="D18" s="196" t="s">
        <v>12</v>
      </c>
      <c r="E18" s="195" t="s">
        <v>300</v>
      </c>
      <c r="F18" s="196">
        <v>1000</v>
      </c>
      <c r="G18" s="248">
        <v>143</v>
      </c>
      <c r="H18" s="249">
        <v>454</v>
      </c>
      <c r="I18" s="235">
        <f>G18-H18</f>
        <v>-311</v>
      </c>
      <c r="J18" s="235">
        <f>$F18*I18</f>
        <v>-311000</v>
      </c>
      <c r="K18" s="760">
        <f>J18/1000000</f>
        <v>-0.311</v>
      </c>
      <c r="L18" s="248">
        <v>1374</v>
      </c>
      <c r="M18" s="249">
        <v>1389</v>
      </c>
      <c r="N18" s="235">
        <f>L18-M18</f>
        <v>-15</v>
      </c>
      <c r="O18" s="235">
        <f>$F18*N18</f>
        <v>-15000</v>
      </c>
      <c r="P18" s="760">
        <f>O18/1000000</f>
        <v>-1.4999999999999999E-2</v>
      </c>
      <c r="Q18" s="333"/>
    </row>
    <row r="19" spans="1:17" ht="24" customHeight="1">
      <c r="A19" s="192">
        <v>9</v>
      </c>
      <c r="B19" s="70" t="s">
        <v>507</v>
      </c>
      <c r="C19" s="306" t="s">
        <v>508</v>
      </c>
      <c r="D19" s="746" t="s">
        <v>432</v>
      </c>
      <c r="E19" s="208" t="s">
        <v>300</v>
      </c>
      <c r="F19" s="196">
        <v>2</v>
      </c>
      <c r="G19" s="248">
        <v>-156600</v>
      </c>
      <c r="H19" s="249">
        <v>-76300</v>
      </c>
      <c r="I19" s="235">
        <f>G19-H19</f>
        <v>-80300</v>
      </c>
      <c r="J19" s="235">
        <f>$F19*I19</f>
        <v>-160600</v>
      </c>
      <c r="K19" s="760">
        <f>J19/1000000</f>
        <v>-0.16059999999999999</v>
      </c>
      <c r="L19" s="248">
        <v>174000</v>
      </c>
      <c r="M19" s="249">
        <v>177200</v>
      </c>
      <c r="N19" s="235">
        <f>L19-M19</f>
        <v>-3200</v>
      </c>
      <c r="O19" s="235">
        <f>$F19*N19</f>
        <v>-6400</v>
      </c>
      <c r="P19" s="760">
        <f>O19/1000000</f>
        <v>-6.4000000000000003E-3</v>
      </c>
      <c r="Q19" s="540"/>
    </row>
    <row r="20" spans="1:17" ht="24" customHeight="1">
      <c r="A20" s="192"/>
      <c r="B20" s="194"/>
      <c r="C20" s="306"/>
      <c r="D20" s="196"/>
      <c r="E20" s="195"/>
      <c r="F20" s="196"/>
      <c r="G20" s="248"/>
      <c r="H20" s="249"/>
      <c r="I20" s="235"/>
      <c r="J20" s="235"/>
      <c r="K20" s="760"/>
      <c r="L20" s="248"/>
      <c r="M20" s="249"/>
      <c r="N20" s="235"/>
      <c r="O20" s="235"/>
      <c r="P20" s="760"/>
      <c r="Q20" s="333"/>
    </row>
    <row r="21" spans="1:17" ht="24" customHeight="1">
      <c r="A21" s="193"/>
      <c r="B21" s="475" t="s">
        <v>204</v>
      </c>
      <c r="C21" s="476"/>
      <c r="D21" s="196"/>
      <c r="E21" s="194"/>
      <c r="F21" s="209"/>
      <c r="G21" s="248"/>
      <c r="H21" s="249"/>
      <c r="I21" s="235"/>
      <c r="J21" s="235"/>
      <c r="K21" s="773">
        <f>SUM(K10:K20)</f>
        <v>-0.74193340699999999</v>
      </c>
      <c r="L21" s="248"/>
      <c r="M21" s="249"/>
      <c r="N21" s="235"/>
      <c r="O21" s="235"/>
      <c r="P21" s="773">
        <f>SUM(P10:P20)</f>
        <v>-0.131066669</v>
      </c>
      <c r="Q21" s="333"/>
    </row>
    <row r="22" spans="1:17" ht="24" customHeight="1">
      <c r="A22" s="193"/>
      <c r="B22" s="116"/>
      <c r="C22" s="476"/>
      <c r="D22" s="196"/>
      <c r="E22" s="194"/>
      <c r="F22" s="209"/>
      <c r="G22" s="248"/>
      <c r="H22" s="249"/>
      <c r="I22" s="235"/>
      <c r="J22" s="235"/>
      <c r="K22" s="760"/>
      <c r="L22" s="248"/>
      <c r="M22" s="249"/>
      <c r="N22" s="235"/>
      <c r="O22" s="235"/>
      <c r="P22" s="760"/>
      <c r="Q22" s="333"/>
    </row>
    <row r="23" spans="1:17" ht="24" customHeight="1">
      <c r="A23" s="474" t="s">
        <v>198</v>
      </c>
      <c r="B23" s="70"/>
      <c r="C23" s="477"/>
      <c r="D23" s="209"/>
      <c r="E23" s="70"/>
      <c r="F23" s="209"/>
      <c r="G23" s="248"/>
      <c r="H23" s="249"/>
      <c r="I23" s="235"/>
      <c r="J23" s="235"/>
      <c r="K23" s="760"/>
      <c r="L23" s="248"/>
      <c r="M23" s="249"/>
      <c r="N23" s="235"/>
      <c r="O23" s="235"/>
      <c r="P23" s="760"/>
      <c r="Q23" s="333"/>
    </row>
    <row r="24" spans="1:17" ht="24" customHeight="1">
      <c r="A24" s="193"/>
      <c r="B24" s="70"/>
      <c r="C24" s="477"/>
      <c r="D24" s="209"/>
      <c r="E24" s="70"/>
      <c r="F24" s="209"/>
      <c r="G24" s="248"/>
      <c r="H24" s="249"/>
      <c r="I24" s="235"/>
      <c r="J24" s="235"/>
      <c r="K24" s="760"/>
      <c r="L24" s="248"/>
      <c r="M24" s="249"/>
      <c r="N24" s="235"/>
      <c r="O24" s="235"/>
      <c r="P24" s="760"/>
      <c r="Q24" s="333"/>
    </row>
    <row r="25" spans="1:17" ht="24" customHeight="1">
      <c r="A25" s="192">
        <v>10</v>
      </c>
      <c r="B25" s="70" t="s">
        <v>199</v>
      </c>
      <c r="C25" s="306">
        <v>4902594</v>
      </c>
      <c r="D25" s="209" t="s">
        <v>12</v>
      </c>
      <c r="E25" s="195" t="s">
        <v>300</v>
      </c>
      <c r="F25" s="196">
        <v>500</v>
      </c>
      <c r="G25" s="248">
        <v>465</v>
      </c>
      <c r="H25" s="249">
        <v>455</v>
      </c>
      <c r="I25" s="235">
        <f t="shared" ref="I25:I30" si="6">G25-H25</f>
        <v>10</v>
      </c>
      <c r="J25" s="235">
        <f t="shared" ref="J25:J30" si="7">$F25*I25</f>
        <v>5000</v>
      </c>
      <c r="K25" s="760">
        <f t="shared" ref="K25:K30" si="8">J25/1000000</f>
        <v>5.0000000000000001E-3</v>
      </c>
      <c r="L25" s="248">
        <v>1340</v>
      </c>
      <c r="M25" s="249">
        <v>1321</v>
      </c>
      <c r="N25" s="235">
        <f t="shared" ref="N25:N30" si="9">L25-M25</f>
        <v>19</v>
      </c>
      <c r="O25" s="235">
        <f t="shared" ref="O25:O30" si="10">$F25*N25</f>
        <v>9500</v>
      </c>
      <c r="P25" s="760">
        <f t="shared" ref="P25:P30" si="11">O25/1000000</f>
        <v>9.4999999999999998E-3</v>
      </c>
      <c r="Q25" s="540"/>
    </row>
    <row r="26" spans="1:17" ht="24" customHeight="1">
      <c r="A26" s="192">
        <v>11</v>
      </c>
      <c r="B26" s="70" t="s">
        <v>200</v>
      </c>
      <c r="C26" s="306">
        <v>4865067</v>
      </c>
      <c r="D26" s="209" t="s">
        <v>12</v>
      </c>
      <c r="E26" s="195" t="s">
        <v>300</v>
      </c>
      <c r="F26" s="196">
        <v>100</v>
      </c>
      <c r="G26" s="248">
        <v>285</v>
      </c>
      <c r="H26" s="249">
        <v>285</v>
      </c>
      <c r="I26" s="235">
        <f t="shared" si="6"/>
        <v>0</v>
      </c>
      <c r="J26" s="235">
        <f t="shared" si="7"/>
        <v>0</v>
      </c>
      <c r="K26" s="760">
        <f t="shared" si="8"/>
        <v>0</v>
      </c>
      <c r="L26" s="248">
        <v>2025</v>
      </c>
      <c r="M26" s="249">
        <v>2020</v>
      </c>
      <c r="N26" s="235">
        <f t="shared" si="9"/>
        <v>5</v>
      </c>
      <c r="O26" s="235">
        <f t="shared" si="10"/>
        <v>500</v>
      </c>
      <c r="P26" s="760">
        <f t="shared" si="11"/>
        <v>5.0000000000000001E-4</v>
      </c>
      <c r="Q26" s="333"/>
    </row>
    <row r="27" spans="1:17" ht="24" customHeight="1">
      <c r="A27" s="192">
        <v>12</v>
      </c>
      <c r="B27" s="70" t="s">
        <v>201</v>
      </c>
      <c r="C27" s="306">
        <v>4902562</v>
      </c>
      <c r="D27" s="209" t="s">
        <v>12</v>
      </c>
      <c r="E27" s="195" t="s">
        <v>300</v>
      </c>
      <c r="F27" s="196">
        <v>75</v>
      </c>
      <c r="G27" s="248">
        <v>6606</v>
      </c>
      <c r="H27" s="249">
        <v>6533</v>
      </c>
      <c r="I27" s="235">
        <f t="shared" si="6"/>
        <v>73</v>
      </c>
      <c r="J27" s="235">
        <f t="shared" si="7"/>
        <v>5475</v>
      </c>
      <c r="K27" s="760">
        <f t="shared" si="8"/>
        <v>5.4749999999999998E-3</v>
      </c>
      <c r="L27" s="248">
        <v>84104</v>
      </c>
      <c r="M27" s="249">
        <v>83710</v>
      </c>
      <c r="N27" s="235">
        <f t="shared" si="9"/>
        <v>394</v>
      </c>
      <c r="O27" s="235">
        <f t="shared" si="10"/>
        <v>29550</v>
      </c>
      <c r="P27" s="760">
        <f t="shared" si="11"/>
        <v>2.955E-2</v>
      </c>
      <c r="Q27" s="341"/>
    </row>
    <row r="28" spans="1:17" ht="19.5" customHeight="1">
      <c r="A28" s="192">
        <v>13</v>
      </c>
      <c r="B28" s="70" t="s">
        <v>201</v>
      </c>
      <c r="C28" s="364">
        <v>4865088</v>
      </c>
      <c r="D28" s="744" t="s">
        <v>12</v>
      </c>
      <c r="E28" s="195" t="s">
        <v>300</v>
      </c>
      <c r="F28" s="745">
        <v>75</v>
      </c>
      <c r="G28" s="248">
        <v>0</v>
      </c>
      <c r="H28" s="249">
        <v>0</v>
      </c>
      <c r="I28" s="235">
        <f>G28-H28</f>
        <v>0</v>
      </c>
      <c r="J28" s="235">
        <f>$F28*I28</f>
        <v>0</v>
      </c>
      <c r="K28" s="760">
        <f>J28/1000000</f>
        <v>0</v>
      </c>
      <c r="L28" s="248">
        <v>50</v>
      </c>
      <c r="M28" s="249">
        <v>50</v>
      </c>
      <c r="N28" s="235">
        <f>L28-M28</f>
        <v>0</v>
      </c>
      <c r="O28" s="235">
        <f>$F28*N28</f>
        <v>0</v>
      </c>
      <c r="P28" s="760">
        <f>O28/1000000</f>
        <v>0</v>
      </c>
      <c r="Q28" s="345"/>
    </row>
    <row r="29" spans="1:17" ht="24" customHeight="1">
      <c r="A29" s="192">
        <v>14</v>
      </c>
      <c r="B29" s="70" t="s">
        <v>202</v>
      </c>
      <c r="C29" s="306">
        <v>4902552</v>
      </c>
      <c r="D29" s="209" t="s">
        <v>12</v>
      </c>
      <c r="E29" s="195" t="s">
        <v>300</v>
      </c>
      <c r="F29" s="541">
        <v>75</v>
      </c>
      <c r="G29" s="248">
        <v>836</v>
      </c>
      <c r="H29" s="249">
        <v>837</v>
      </c>
      <c r="I29" s="235">
        <f t="shared" si="6"/>
        <v>-1</v>
      </c>
      <c r="J29" s="235">
        <f t="shared" si="7"/>
        <v>-75</v>
      </c>
      <c r="K29" s="760">
        <f t="shared" si="8"/>
        <v>-7.4999999999999993E-5</v>
      </c>
      <c r="L29" s="248">
        <v>6246</v>
      </c>
      <c r="M29" s="249">
        <v>6244</v>
      </c>
      <c r="N29" s="235">
        <f t="shared" si="9"/>
        <v>2</v>
      </c>
      <c r="O29" s="235">
        <f t="shared" si="10"/>
        <v>150</v>
      </c>
      <c r="P29" s="760">
        <f t="shared" si="11"/>
        <v>1.4999999999999999E-4</v>
      </c>
      <c r="Q29" s="333"/>
    </row>
    <row r="30" spans="1:17" ht="24" customHeight="1">
      <c r="A30" s="192">
        <v>15</v>
      </c>
      <c r="B30" s="70" t="s">
        <v>202</v>
      </c>
      <c r="C30" s="306">
        <v>4865075</v>
      </c>
      <c r="D30" s="209" t="s">
        <v>12</v>
      </c>
      <c r="E30" s="195" t="s">
        <v>300</v>
      </c>
      <c r="F30" s="196">
        <v>100</v>
      </c>
      <c r="G30" s="248">
        <v>10504</v>
      </c>
      <c r="H30" s="249">
        <v>10494</v>
      </c>
      <c r="I30" s="235">
        <f t="shared" si="6"/>
        <v>10</v>
      </c>
      <c r="J30" s="235">
        <f t="shared" si="7"/>
        <v>1000</v>
      </c>
      <c r="K30" s="760">
        <f t="shared" si="8"/>
        <v>1E-3</v>
      </c>
      <c r="L30" s="248">
        <v>9437</v>
      </c>
      <c r="M30" s="249">
        <v>9424</v>
      </c>
      <c r="N30" s="235">
        <f t="shared" si="9"/>
        <v>13</v>
      </c>
      <c r="O30" s="235">
        <f t="shared" si="10"/>
        <v>1300</v>
      </c>
      <c r="P30" s="760">
        <f t="shared" si="11"/>
        <v>1.2999999999999999E-3</v>
      </c>
      <c r="Q30" s="340"/>
    </row>
    <row r="31" spans="1:17" ht="24" customHeight="1">
      <c r="A31" s="192"/>
      <c r="B31" s="70"/>
      <c r="C31" s="306"/>
      <c r="D31" s="209"/>
      <c r="E31" s="195"/>
      <c r="F31" s="196"/>
      <c r="G31" s="248"/>
      <c r="H31" s="249"/>
      <c r="I31" s="235"/>
      <c r="J31" s="235"/>
      <c r="K31" s="760"/>
      <c r="L31" s="248"/>
      <c r="M31" s="249"/>
      <c r="N31" s="235"/>
      <c r="O31" s="235"/>
      <c r="P31" s="760"/>
      <c r="Q31" s="340"/>
    </row>
    <row r="32" spans="1:17" ht="20.100000000000001" customHeight="1" thickBot="1">
      <c r="A32" s="54"/>
      <c r="B32" s="55"/>
      <c r="C32" s="56"/>
      <c r="D32" s="57"/>
      <c r="E32" s="58"/>
      <c r="F32" s="58"/>
      <c r="G32" s="59"/>
      <c r="H32" s="366"/>
      <c r="I32" s="366"/>
      <c r="J32" s="366"/>
      <c r="K32" s="805"/>
      <c r="L32" s="478"/>
      <c r="M32" s="366"/>
      <c r="N32" s="366"/>
      <c r="O32" s="366"/>
      <c r="P32" s="825"/>
      <c r="Q32" s="400"/>
    </row>
    <row r="33" spans="1:17" ht="13.5" thickTop="1">
      <c r="A33" s="53"/>
      <c r="B33" s="61"/>
      <c r="C33" s="47"/>
      <c r="D33" s="49"/>
      <c r="E33" s="48"/>
      <c r="F33" s="48"/>
      <c r="G33" s="62"/>
      <c r="H33" s="453"/>
      <c r="I33" s="293"/>
      <c r="J33" s="293"/>
      <c r="K33" s="804"/>
      <c r="L33" s="453"/>
      <c r="M33" s="453"/>
      <c r="N33" s="293"/>
      <c r="O33" s="293"/>
      <c r="P33" s="804"/>
    </row>
    <row r="34" spans="1:17">
      <c r="A34" s="53"/>
      <c r="B34" s="61"/>
      <c r="C34" s="47"/>
      <c r="D34" s="49"/>
      <c r="E34" s="48"/>
      <c r="F34" s="48"/>
      <c r="G34" s="62"/>
      <c r="H34" s="453"/>
      <c r="I34" s="293"/>
      <c r="J34" s="293"/>
      <c r="K34" s="804"/>
      <c r="L34" s="453"/>
      <c r="M34" s="453"/>
      <c r="N34" s="293"/>
      <c r="O34" s="293"/>
      <c r="P34" s="804"/>
    </row>
    <row r="35" spans="1:17">
      <c r="A35" s="453"/>
      <c r="B35" s="363"/>
      <c r="C35" s="363"/>
      <c r="D35" s="363"/>
      <c r="E35" s="363"/>
      <c r="F35" s="363"/>
      <c r="G35" s="363"/>
      <c r="H35" s="363"/>
      <c r="I35" s="363"/>
      <c r="J35" s="363"/>
      <c r="K35" s="812"/>
      <c r="L35" s="363"/>
      <c r="M35" s="363"/>
      <c r="N35" s="363"/>
      <c r="O35" s="363"/>
      <c r="P35" s="812"/>
    </row>
    <row r="36" spans="1:17" ht="20.25">
      <c r="A36" s="132"/>
      <c r="B36" s="475" t="s">
        <v>203</v>
      </c>
      <c r="C36" s="479"/>
      <c r="D36" s="479"/>
      <c r="E36" s="479"/>
      <c r="F36" s="479"/>
      <c r="G36" s="479"/>
      <c r="H36" s="479"/>
      <c r="I36" s="479"/>
      <c r="J36" s="479"/>
      <c r="K36" s="819">
        <f>SUM(K25:K32)</f>
        <v>1.14E-2</v>
      </c>
      <c r="L36" s="480"/>
      <c r="M36" s="480"/>
      <c r="N36" s="480"/>
      <c r="O36" s="480"/>
      <c r="P36" s="819">
        <f>SUM(P25:P32)</f>
        <v>4.1000000000000002E-2</v>
      </c>
    </row>
    <row r="37" spans="1:17" ht="20.25">
      <c r="A37" s="75"/>
      <c r="B37" s="475" t="s">
        <v>204</v>
      </c>
      <c r="C37" s="477"/>
      <c r="D37" s="477"/>
      <c r="E37" s="477"/>
      <c r="F37" s="477"/>
      <c r="G37" s="477"/>
      <c r="H37" s="477"/>
      <c r="I37" s="477"/>
      <c r="J37" s="477"/>
      <c r="K37" s="819">
        <f>K21</f>
        <v>-0.74193340699999999</v>
      </c>
      <c r="L37" s="480"/>
      <c r="M37" s="480"/>
      <c r="N37" s="480"/>
      <c r="O37" s="480"/>
      <c r="P37" s="819">
        <f>P21</f>
        <v>-0.131066669</v>
      </c>
    </row>
    <row r="38" spans="1:17" ht="18">
      <c r="A38" s="75"/>
      <c r="B38" s="70"/>
      <c r="C38" s="73"/>
      <c r="D38" s="73"/>
      <c r="E38" s="73"/>
      <c r="F38" s="73"/>
      <c r="G38" s="73"/>
      <c r="H38" s="73"/>
      <c r="I38" s="73"/>
      <c r="J38" s="73"/>
      <c r="K38" s="820"/>
      <c r="L38" s="481"/>
      <c r="M38" s="481"/>
      <c r="N38" s="481"/>
      <c r="O38" s="481"/>
      <c r="P38" s="820"/>
    </row>
    <row r="39" spans="1:17" ht="3" customHeight="1">
      <c r="A39" s="75"/>
      <c r="B39" s="70"/>
      <c r="C39" s="73"/>
      <c r="D39" s="73"/>
      <c r="E39" s="73"/>
      <c r="F39" s="73"/>
      <c r="G39" s="73"/>
      <c r="H39" s="73"/>
      <c r="I39" s="73"/>
      <c r="J39" s="73"/>
      <c r="K39" s="820"/>
      <c r="L39" s="481"/>
      <c r="M39" s="481"/>
      <c r="N39" s="481"/>
      <c r="O39" s="481"/>
      <c r="P39" s="820"/>
    </row>
    <row r="40" spans="1:17" ht="23.25">
      <c r="A40" s="75"/>
      <c r="B40" s="290" t="s">
        <v>206</v>
      </c>
      <c r="C40" s="482"/>
      <c r="D40" s="3"/>
      <c r="E40" s="3"/>
      <c r="F40" s="3"/>
      <c r="G40" s="3"/>
      <c r="H40" s="3"/>
      <c r="I40" s="3"/>
      <c r="J40" s="3"/>
      <c r="K40" s="484">
        <f>SUM(K36:K39)</f>
        <v>-0.73053340700000002</v>
      </c>
      <c r="L40" s="483"/>
      <c r="M40" s="483"/>
      <c r="N40" s="483"/>
      <c r="O40" s="483"/>
      <c r="P40" s="484">
        <f>SUM(P36:P39)</f>
        <v>-9.0066668999999988E-2</v>
      </c>
    </row>
    <row r="42" spans="1:17" ht="13.5" thickBot="1"/>
    <row r="43" spans="1:17">
      <c r="A43" s="406"/>
      <c r="B43" s="407"/>
      <c r="C43" s="407"/>
      <c r="D43" s="407"/>
      <c r="E43" s="407"/>
      <c r="F43" s="407"/>
      <c r="G43" s="407"/>
      <c r="H43" s="401"/>
      <c r="I43" s="401"/>
      <c r="J43" s="401"/>
      <c r="K43" s="659"/>
      <c r="L43" s="401"/>
      <c r="M43" s="401"/>
      <c r="N43" s="401"/>
      <c r="O43" s="401"/>
      <c r="P43" s="659"/>
      <c r="Q43" s="402"/>
    </row>
    <row r="44" spans="1:17" ht="23.25">
      <c r="A44" s="408" t="s">
        <v>282</v>
      </c>
      <c r="B44" s="409"/>
      <c r="C44" s="409"/>
      <c r="D44" s="409"/>
      <c r="E44" s="409"/>
      <c r="F44" s="409"/>
      <c r="G44" s="409"/>
      <c r="H44" s="356"/>
      <c r="I44" s="356"/>
      <c r="J44" s="356"/>
      <c r="K44" s="762"/>
      <c r="L44" s="356"/>
      <c r="M44" s="356"/>
      <c r="N44" s="356"/>
      <c r="O44" s="356"/>
      <c r="P44" s="762"/>
      <c r="Q44" s="403"/>
    </row>
    <row r="45" spans="1:17">
      <c r="A45" s="410"/>
      <c r="B45" s="409"/>
      <c r="C45" s="409"/>
      <c r="D45" s="409"/>
      <c r="E45" s="409"/>
      <c r="F45" s="409"/>
      <c r="G45" s="409"/>
      <c r="H45" s="356"/>
      <c r="I45" s="356"/>
      <c r="J45" s="356"/>
      <c r="K45" s="762"/>
      <c r="L45" s="356"/>
      <c r="M45" s="356"/>
      <c r="N45" s="356"/>
      <c r="O45" s="356"/>
      <c r="P45" s="762"/>
      <c r="Q45" s="403"/>
    </row>
    <row r="46" spans="1:17" ht="18">
      <c r="A46" s="411"/>
      <c r="B46" s="412"/>
      <c r="C46" s="412"/>
      <c r="D46" s="412"/>
      <c r="E46" s="412"/>
      <c r="F46" s="412"/>
      <c r="G46" s="412"/>
      <c r="H46" s="356"/>
      <c r="I46" s="356"/>
      <c r="J46" s="399"/>
      <c r="K46" s="821" t="s">
        <v>294</v>
      </c>
      <c r="L46" s="356"/>
      <c r="M46" s="356"/>
      <c r="N46" s="356"/>
      <c r="O46" s="356"/>
      <c r="P46" s="826" t="s">
        <v>295</v>
      </c>
      <c r="Q46" s="403"/>
    </row>
    <row r="47" spans="1:17">
      <c r="A47" s="413"/>
      <c r="B47" s="75"/>
      <c r="C47" s="75"/>
      <c r="D47" s="75"/>
      <c r="E47" s="75"/>
      <c r="F47" s="75"/>
      <c r="G47" s="75"/>
      <c r="H47" s="356"/>
      <c r="I47" s="356"/>
      <c r="J47" s="356"/>
      <c r="K47" s="762"/>
      <c r="L47" s="356"/>
      <c r="M47" s="356"/>
      <c r="N47" s="356"/>
      <c r="O47" s="356"/>
      <c r="P47" s="762"/>
      <c r="Q47" s="403"/>
    </row>
    <row r="48" spans="1:17">
      <c r="A48" s="413"/>
      <c r="B48" s="75"/>
      <c r="C48" s="75"/>
      <c r="D48" s="75"/>
      <c r="E48" s="75"/>
      <c r="F48" s="75"/>
      <c r="G48" s="75"/>
      <c r="H48" s="356"/>
      <c r="I48" s="356"/>
      <c r="J48" s="356"/>
      <c r="K48" s="762"/>
      <c r="L48" s="356"/>
      <c r="M48" s="356"/>
      <c r="N48" s="356"/>
      <c r="O48" s="356"/>
      <c r="P48" s="762"/>
      <c r="Q48" s="403"/>
    </row>
    <row r="49" spans="1:17" ht="23.25">
      <c r="A49" s="408" t="s">
        <v>285</v>
      </c>
      <c r="B49" s="415"/>
      <c r="C49" s="415"/>
      <c r="D49" s="416"/>
      <c r="E49" s="416"/>
      <c r="F49" s="417"/>
      <c r="G49" s="416"/>
      <c r="H49" s="356"/>
      <c r="I49" s="356"/>
      <c r="J49" s="356"/>
      <c r="K49" s="484">
        <f>K40</f>
        <v>-0.73053340700000002</v>
      </c>
      <c r="L49" s="412" t="s">
        <v>283</v>
      </c>
      <c r="M49" s="356"/>
      <c r="N49" s="356"/>
      <c r="O49" s="356"/>
      <c r="P49" s="484">
        <f>P40</f>
        <v>-9.0066668999999988E-2</v>
      </c>
      <c r="Q49" s="485" t="s">
        <v>283</v>
      </c>
    </row>
    <row r="50" spans="1:17" ht="23.25">
      <c r="A50" s="486"/>
      <c r="B50" s="421"/>
      <c r="C50" s="421"/>
      <c r="D50" s="409"/>
      <c r="E50" s="409"/>
      <c r="F50" s="422"/>
      <c r="G50" s="409"/>
      <c r="H50" s="356"/>
      <c r="I50" s="356"/>
      <c r="J50" s="356"/>
      <c r="K50" s="484"/>
      <c r="L50" s="462"/>
      <c r="M50" s="356"/>
      <c r="N50" s="356"/>
      <c r="O50" s="356"/>
      <c r="P50" s="484"/>
      <c r="Q50" s="487"/>
    </row>
    <row r="51" spans="1:17" ht="23.25">
      <c r="A51" s="488" t="s">
        <v>284</v>
      </c>
      <c r="B51" s="34"/>
      <c r="C51" s="34"/>
      <c r="D51" s="409"/>
      <c r="E51" s="409"/>
      <c r="F51" s="425"/>
      <c r="G51" s="416"/>
      <c r="H51" s="356"/>
      <c r="I51" s="356"/>
      <c r="J51" s="356"/>
      <c r="K51" s="484">
        <f>'STEPPED UP GENCO'!K75</f>
        <v>-4.6067418399999997E-2</v>
      </c>
      <c r="L51" s="412" t="s">
        <v>283</v>
      </c>
      <c r="M51" s="356"/>
      <c r="N51" s="356"/>
      <c r="O51" s="356"/>
      <c r="P51" s="484">
        <f>'STEPPED UP GENCO'!P75</f>
        <v>0</v>
      </c>
      <c r="Q51" s="485" t="s">
        <v>283</v>
      </c>
    </row>
    <row r="52" spans="1:17" ht="6.75" customHeight="1">
      <c r="A52" s="426"/>
      <c r="B52" s="356"/>
      <c r="C52" s="356"/>
      <c r="D52" s="356"/>
      <c r="E52" s="356"/>
      <c r="F52" s="356"/>
      <c r="G52" s="356"/>
      <c r="H52" s="356"/>
      <c r="I52" s="356"/>
      <c r="J52" s="356"/>
      <c r="K52" s="762"/>
      <c r="L52" s="356"/>
      <c r="M52" s="356"/>
      <c r="N52" s="356"/>
      <c r="O52" s="356"/>
      <c r="P52" s="762"/>
      <c r="Q52" s="403"/>
    </row>
    <row r="53" spans="1:17" ht="6.75" customHeight="1">
      <c r="A53" s="426"/>
      <c r="B53" s="356"/>
      <c r="C53" s="356"/>
      <c r="D53" s="356"/>
      <c r="E53" s="356"/>
      <c r="F53" s="356"/>
      <c r="G53" s="356"/>
      <c r="H53" s="356"/>
      <c r="I53" s="356"/>
      <c r="J53" s="356"/>
      <c r="K53" s="762"/>
      <c r="L53" s="356"/>
      <c r="M53" s="356"/>
      <c r="N53" s="356"/>
      <c r="O53" s="356"/>
      <c r="P53" s="762"/>
      <c r="Q53" s="403"/>
    </row>
    <row r="54" spans="1:17" ht="6.75" customHeight="1">
      <c r="A54" s="426"/>
      <c r="B54" s="356"/>
      <c r="C54" s="356"/>
      <c r="D54" s="356"/>
      <c r="E54" s="356"/>
      <c r="F54" s="356"/>
      <c r="G54" s="356"/>
      <c r="H54" s="356"/>
      <c r="I54" s="356"/>
      <c r="J54" s="356"/>
      <c r="K54" s="762"/>
      <c r="L54" s="356"/>
      <c r="M54" s="356"/>
      <c r="N54" s="356"/>
      <c r="O54" s="356"/>
      <c r="P54" s="762"/>
      <c r="Q54" s="403"/>
    </row>
    <row r="55" spans="1:17" ht="26.25" customHeight="1">
      <c r="A55" s="426"/>
      <c r="B55" s="356"/>
      <c r="C55" s="356"/>
      <c r="D55" s="356"/>
      <c r="E55" s="356"/>
      <c r="F55" s="356"/>
      <c r="G55" s="356"/>
      <c r="H55" s="415"/>
      <c r="I55" s="415"/>
      <c r="J55" s="489" t="s">
        <v>286</v>
      </c>
      <c r="K55" s="484">
        <f>SUM(K49:K54)</f>
        <v>-0.77660082539999997</v>
      </c>
      <c r="L55" s="490" t="s">
        <v>283</v>
      </c>
      <c r="M55" s="217"/>
      <c r="N55" s="217"/>
      <c r="O55" s="217"/>
      <c r="P55" s="484">
        <f>SUM(P49:P54)</f>
        <v>-9.0066668999999988E-2</v>
      </c>
      <c r="Q55" s="490" t="s">
        <v>283</v>
      </c>
    </row>
    <row r="56" spans="1:17" ht="3" customHeight="1" thickBot="1">
      <c r="A56" s="427"/>
      <c r="B56" s="404"/>
      <c r="C56" s="404"/>
      <c r="D56" s="404"/>
      <c r="E56" s="404"/>
      <c r="F56" s="404"/>
      <c r="G56" s="404"/>
      <c r="H56" s="404"/>
      <c r="I56" s="404"/>
      <c r="J56" s="404"/>
      <c r="K56" s="767"/>
      <c r="L56" s="404"/>
      <c r="M56" s="404"/>
      <c r="N56" s="404"/>
      <c r="O56" s="404"/>
      <c r="P56" s="767"/>
      <c r="Q56" s="405"/>
    </row>
  </sheetData>
  <phoneticPr fontId="5" type="noConversion"/>
  <printOptions horizontalCentered="1"/>
  <pageMargins left="0.56999999999999995" right="0.53" top="0.39370078740157499" bottom="0.39370078740157499" header="0.4" footer="0.38"/>
  <pageSetup paperSize="9" scale="4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R36"/>
  <sheetViews>
    <sheetView view="pageBreakPreview" zoomScale="118" zoomScaleSheetLayoutView="118" workbookViewId="0">
      <selection activeCell="Q22" sqref="Q22"/>
    </sheetView>
  </sheetViews>
  <sheetFormatPr defaultRowHeight="12.75"/>
  <cols>
    <col min="1" max="1" width="3.42578125" customWidth="1"/>
    <col min="2" max="2" width="16.42578125" customWidth="1"/>
    <col min="3" max="3" width="7.7109375" customWidth="1"/>
    <col min="4" max="4" width="5.42578125" customWidth="1"/>
    <col min="6" max="6" width="4.85546875" customWidth="1"/>
    <col min="7" max="7" width="8.42578125" customWidth="1"/>
    <col min="8" max="8" width="8.7109375" customWidth="1"/>
    <col min="9" max="9" width="6.42578125" customWidth="1"/>
    <col min="10" max="10" width="6.7109375" customWidth="1"/>
    <col min="11" max="11" width="8.42578125" style="103" customWidth="1"/>
    <col min="12" max="12" width="8.42578125" customWidth="1"/>
    <col min="13" max="13" width="8.5703125" customWidth="1"/>
    <col min="14" max="14" width="6.140625" customWidth="1"/>
    <col min="15" max="15" width="6.85546875" customWidth="1"/>
    <col min="16" max="16" width="8.5703125" style="103" customWidth="1"/>
    <col min="17" max="17" width="11.140625" customWidth="1"/>
    <col min="18" max="18" width="3" customWidth="1"/>
  </cols>
  <sheetData>
    <row r="1" spans="1:17">
      <c r="A1" s="511" t="s">
        <v>210</v>
      </c>
      <c r="B1" s="512"/>
      <c r="C1" s="512"/>
      <c r="D1" s="512"/>
      <c r="E1" s="512"/>
      <c r="F1" s="512"/>
      <c r="G1" s="512"/>
      <c r="H1" s="512"/>
      <c r="I1" s="512"/>
      <c r="J1" s="512"/>
      <c r="K1" s="827"/>
      <c r="L1" s="512"/>
      <c r="M1" s="512"/>
      <c r="N1" s="512"/>
      <c r="O1" s="512"/>
      <c r="P1" s="827"/>
      <c r="Q1" s="512"/>
    </row>
    <row r="2" spans="1:17">
      <c r="A2" s="513" t="s">
        <v>211</v>
      </c>
      <c r="B2" s="512"/>
      <c r="C2" s="512"/>
      <c r="D2" s="512"/>
      <c r="E2" s="512"/>
      <c r="F2" s="512"/>
      <c r="G2" s="512"/>
      <c r="H2" s="512"/>
      <c r="I2" s="512"/>
      <c r="J2" s="512"/>
      <c r="K2" s="827"/>
      <c r="L2" s="512"/>
      <c r="M2" s="512"/>
      <c r="N2" s="512"/>
      <c r="O2" s="512"/>
      <c r="P2" s="983" t="str">
        <f>NDPL!Q1</f>
        <v>DECEMBER-2024</v>
      </c>
      <c r="Q2" s="983"/>
    </row>
    <row r="3" spans="1:17">
      <c r="A3" s="513" t="s">
        <v>398</v>
      </c>
      <c r="B3" s="512"/>
      <c r="C3" s="512"/>
      <c r="D3" s="512"/>
      <c r="E3" s="512"/>
      <c r="F3" s="512"/>
      <c r="G3" s="512"/>
      <c r="H3" s="512"/>
      <c r="I3" s="512"/>
      <c r="J3" s="512"/>
      <c r="K3" s="827"/>
      <c r="L3" s="512"/>
      <c r="M3" s="512"/>
      <c r="N3" s="512"/>
      <c r="O3" s="512"/>
      <c r="P3" s="827"/>
      <c r="Q3" s="512"/>
    </row>
    <row r="4" spans="1:17" ht="13.5" thickBot="1">
      <c r="A4" s="512"/>
      <c r="B4" s="512"/>
      <c r="C4" s="512"/>
      <c r="D4" s="512"/>
      <c r="E4" s="512"/>
      <c r="F4" s="512"/>
      <c r="G4" s="514"/>
      <c r="H4" s="514"/>
      <c r="I4" s="515" t="s">
        <v>347</v>
      </c>
      <c r="J4" s="514"/>
      <c r="K4" s="828"/>
      <c r="L4" s="514"/>
      <c r="M4" s="514"/>
      <c r="N4" s="515" t="s">
        <v>348</v>
      </c>
      <c r="O4" s="514"/>
      <c r="P4" s="828"/>
      <c r="Q4" s="512"/>
    </row>
    <row r="5" spans="1:17" s="557" customFormat="1" ht="46.5" thickTop="1" thickBot="1">
      <c r="A5" s="553" t="s">
        <v>8</v>
      </c>
      <c r="B5" s="555" t="s">
        <v>9</v>
      </c>
      <c r="C5" s="554" t="s">
        <v>1</v>
      </c>
      <c r="D5" s="554" t="s">
        <v>2</v>
      </c>
      <c r="E5" s="554" t="s">
        <v>3</v>
      </c>
      <c r="F5" s="554" t="s">
        <v>10</v>
      </c>
      <c r="G5" s="553" t="str">
        <f>NDPL!G5</f>
        <v>FINAL READING 31/12/2024</v>
      </c>
      <c r="H5" s="554" t="str">
        <f>NDPL!H5</f>
        <v>INTIAL READING 01/12/2024</v>
      </c>
      <c r="I5" s="554" t="s">
        <v>4</v>
      </c>
      <c r="J5" s="554" t="s">
        <v>5</v>
      </c>
      <c r="K5" s="829" t="s">
        <v>6</v>
      </c>
      <c r="L5" s="553" t="str">
        <f>NDPL!G5</f>
        <v>FINAL READING 31/12/2024</v>
      </c>
      <c r="M5" s="554" t="str">
        <f>NDPL!H5</f>
        <v>INTIAL READING 01/12/2024</v>
      </c>
      <c r="N5" s="554" t="s">
        <v>4</v>
      </c>
      <c r="O5" s="554" t="s">
        <v>5</v>
      </c>
      <c r="P5" s="829" t="s">
        <v>6</v>
      </c>
      <c r="Q5" s="556" t="s">
        <v>266</v>
      </c>
    </row>
    <row r="6" spans="1:17" ht="14.25" thickTop="1" thickBot="1">
      <c r="A6" s="512"/>
      <c r="B6" s="512"/>
      <c r="C6" s="512"/>
      <c r="D6" s="512"/>
      <c r="E6" s="512"/>
      <c r="F6" s="512"/>
      <c r="G6" s="512"/>
      <c r="H6" s="512"/>
      <c r="I6" s="512"/>
      <c r="J6" s="512"/>
      <c r="K6" s="827"/>
      <c r="L6" s="512"/>
      <c r="M6" s="512"/>
      <c r="N6" s="512"/>
      <c r="O6" s="512"/>
      <c r="P6" s="827"/>
      <c r="Q6" s="512"/>
    </row>
    <row r="7" spans="1:17" ht="13.5" thickTop="1">
      <c r="A7" s="516" t="s">
        <v>397</v>
      </c>
      <c r="B7" s="517"/>
      <c r="C7" s="518"/>
      <c r="D7" s="518"/>
      <c r="E7" s="518"/>
      <c r="F7" s="730"/>
      <c r="G7" s="519"/>
      <c r="H7" s="520"/>
      <c r="I7" s="520"/>
      <c r="J7" s="520"/>
      <c r="K7" s="830"/>
      <c r="L7" s="521"/>
      <c r="M7" s="518"/>
      <c r="N7" s="520"/>
      <c r="O7" s="520"/>
      <c r="P7" s="833"/>
      <c r="Q7" s="522"/>
    </row>
    <row r="8" spans="1:17">
      <c r="A8" s="523" t="s">
        <v>193</v>
      </c>
      <c r="B8" s="514"/>
      <c r="C8" s="514"/>
      <c r="D8" s="514"/>
      <c r="E8" s="514"/>
      <c r="F8" s="731"/>
      <c r="G8" s="524"/>
      <c r="H8" s="525"/>
      <c r="I8" s="526"/>
      <c r="J8" s="526"/>
      <c r="K8" s="798"/>
      <c r="L8" s="527"/>
      <c r="M8" s="526"/>
      <c r="N8" s="526"/>
      <c r="O8" s="526"/>
      <c r="P8" s="800"/>
      <c r="Q8" s="354"/>
    </row>
    <row r="9" spans="1:17">
      <c r="A9" s="528" t="s">
        <v>399</v>
      </c>
      <c r="B9" s="514"/>
      <c r="C9" s="514"/>
      <c r="D9" s="514"/>
      <c r="E9" s="514"/>
      <c r="F9" s="731"/>
      <c r="G9" s="524"/>
      <c r="H9" s="525"/>
      <c r="I9" s="526"/>
      <c r="J9" s="526"/>
      <c r="K9" s="798"/>
      <c r="L9" s="527"/>
      <c r="M9" s="526"/>
      <c r="N9" s="526"/>
      <c r="O9" s="526"/>
      <c r="P9" s="800"/>
      <c r="Q9" s="354"/>
    </row>
    <row r="10" spans="1:17" s="329" customFormat="1">
      <c r="A10" s="529">
        <v>1</v>
      </c>
      <c r="B10" s="565" t="s">
        <v>420</v>
      </c>
      <c r="C10" s="722">
        <v>4864952</v>
      </c>
      <c r="D10" s="723" t="s">
        <v>12</v>
      </c>
      <c r="E10" s="552" t="s">
        <v>300</v>
      </c>
      <c r="F10" s="728">
        <v>625</v>
      </c>
      <c r="G10" s="529">
        <v>991490</v>
      </c>
      <c r="H10" s="41">
        <v>991759</v>
      </c>
      <c r="I10" s="41">
        <f>G10-H10</f>
        <v>-269</v>
      </c>
      <c r="J10" s="41">
        <f>$F10*I10</f>
        <v>-168125</v>
      </c>
      <c r="K10" s="831">
        <f>J10/1000000</f>
        <v>-0.168125</v>
      </c>
      <c r="L10" s="529">
        <v>1033</v>
      </c>
      <c r="M10" s="41">
        <v>1033</v>
      </c>
      <c r="N10" s="41">
        <f>L10-M10</f>
        <v>0</v>
      </c>
      <c r="O10" s="41">
        <f>$F10*N10</f>
        <v>0</v>
      </c>
      <c r="P10" s="831">
        <f>O10/1000000</f>
        <v>0</v>
      </c>
      <c r="Q10" s="354"/>
    </row>
    <row r="11" spans="1:17" s="329" customFormat="1">
      <c r="A11" s="529">
        <v>2</v>
      </c>
      <c r="B11" s="565" t="s">
        <v>421</v>
      </c>
      <c r="C11" s="722">
        <v>4865039</v>
      </c>
      <c r="D11" s="723" t="s">
        <v>12</v>
      </c>
      <c r="E11" s="552" t="s">
        <v>300</v>
      </c>
      <c r="F11" s="728">
        <v>500</v>
      </c>
      <c r="G11" s="529">
        <v>999417</v>
      </c>
      <c r="H11" s="41">
        <v>999495</v>
      </c>
      <c r="I11" s="41">
        <f>G11-H11</f>
        <v>-78</v>
      </c>
      <c r="J11" s="41">
        <f>$F11*I11</f>
        <v>-39000</v>
      </c>
      <c r="K11" s="831">
        <f>J11/1000000</f>
        <v>-3.9E-2</v>
      </c>
      <c r="L11" s="529">
        <v>855</v>
      </c>
      <c r="M11" s="41">
        <v>856</v>
      </c>
      <c r="N11" s="41">
        <f>L11-M11</f>
        <v>-1</v>
      </c>
      <c r="O11" s="41">
        <f>$F11*N11</f>
        <v>-500</v>
      </c>
      <c r="P11" s="831">
        <f>O11/1000000</f>
        <v>-5.0000000000000001E-4</v>
      </c>
      <c r="Q11" s="354"/>
    </row>
    <row r="12" spans="1:17">
      <c r="A12" s="523" t="s">
        <v>110</v>
      </c>
      <c r="B12" s="523"/>
      <c r="C12" s="722"/>
      <c r="D12" s="723"/>
      <c r="E12" s="552"/>
      <c r="F12" s="728"/>
      <c r="G12" s="529"/>
      <c r="H12" s="41"/>
      <c r="I12" s="41"/>
      <c r="J12" s="41"/>
      <c r="K12" s="831"/>
      <c r="L12" s="529"/>
      <c r="M12" s="41"/>
      <c r="N12" s="41"/>
      <c r="O12" s="41"/>
      <c r="P12" s="831"/>
      <c r="Q12" s="354"/>
    </row>
    <row r="13" spans="1:17" s="329" customFormat="1">
      <c r="A13" s="529">
        <v>1</v>
      </c>
      <c r="B13" s="565" t="s">
        <v>420</v>
      </c>
      <c r="C13" s="722">
        <v>4864994</v>
      </c>
      <c r="D13" s="723" t="s">
        <v>12</v>
      </c>
      <c r="E13" s="552" t="s">
        <v>300</v>
      </c>
      <c r="F13" s="728">
        <v>800</v>
      </c>
      <c r="G13" s="529">
        <v>3632</v>
      </c>
      <c r="H13" s="41">
        <v>2952</v>
      </c>
      <c r="I13" s="41">
        <f>G13-H13</f>
        <v>680</v>
      </c>
      <c r="J13" s="41">
        <f>$F13*I13</f>
        <v>544000</v>
      </c>
      <c r="K13" s="831">
        <f>J13/1000000</f>
        <v>0.54400000000000004</v>
      </c>
      <c r="L13" s="529">
        <v>4332</v>
      </c>
      <c r="M13" s="41">
        <v>4312</v>
      </c>
      <c r="N13" s="41">
        <f>L13-M13</f>
        <v>20</v>
      </c>
      <c r="O13" s="41">
        <f>$F13*N13</f>
        <v>16000</v>
      </c>
      <c r="P13" s="831">
        <f>O13/1000000</f>
        <v>1.6E-2</v>
      </c>
      <c r="Q13" s="611"/>
    </row>
    <row r="14" spans="1:17" s="329" customFormat="1">
      <c r="A14" s="523" t="s">
        <v>433</v>
      </c>
      <c r="B14" s="523"/>
      <c r="C14" s="722"/>
      <c r="D14" s="723"/>
      <c r="E14" s="552"/>
      <c r="F14" s="728"/>
      <c r="G14" s="529"/>
      <c r="H14" s="41"/>
      <c r="I14" s="41"/>
      <c r="J14" s="41"/>
      <c r="K14" s="831"/>
      <c r="L14" s="529"/>
      <c r="M14" s="41"/>
      <c r="N14" s="41"/>
      <c r="O14" s="41"/>
      <c r="P14" s="831"/>
      <c r="Q14" s="354"/>
    </row>
    <row r="15" spans="1:17" s="329" customFormat="1">
      <c r="A15" s="529">
        <v>1</v>
      </c>
      <c r="B15" s="565" t="s">
        <v>427</v>
      </c>
      <c r="C15" s="924" t="s">
        <v>537</v>
      </c>
      <c r="D15" s="723" t="s">
        <v>432</v>
      </c>
      <c r="E15" s="552" t="s">
        <v>300</v>
      </c>
      <c r="F15" s="728">
        <v>1</v>
      </c>
      <c r="G15" s="529">
        <f>VLOOKUP($C15,[1]Sheet1!$A$1:$Q$653,10,FALSE)</f>
        <v>219250</v>
      </c>
      <c r="H15" s="968">
        <f>VLOOKUP($C15,[2]Sheet1!$A$1:$P$608,10,FALSE)</f>
        <v>201910</v>
      </c>
      <c r="I15" s="968">
        <f>G15-H15</f>
        <v>17340</v>
      </c>
      <c r="J15" s="968">
        <f>$F15*I15</f>
        <v>17340</v>
      </c>
      <c r="K15" s="969">
        <f>J15/1000000</f>
        <v>1.7340000000000001E-2</v>
      </c>
      <c r="L15" s="529">
        <f>VLOOKUP($C15,[1]Sheet1!$A$1:$Q$653,14,FALSE)</f>
        <v>548249.98</v>
      </c>
      <c r="M15" s="968">
        <f>VLOOKUP($C15,[2]Sheet1!$A$1:$P$608,14,FALSE)</f>
        <v>547929.98</v>
      </c>
      <c r="N15" s="968">
        <f>L15-M15</f>
        <v>320</v>
      </c>
      <c r="O15" s="968">
        <f>$F15*N15</f>
        <v>320</v>
      </c>
      <c r="P15" s="969">
        <f>O15/1000000</f>
        <v>3.2000000000000003E-4</v>
      </c>
      <c r="Q15" s="694" t="s">
        <v>539</v>
      </c>
    </row>
    <row r="16" spans="1:17" s="329" customFormat="1">
      <c r="A16" s="529"/>
      <c r="B16" s="565"/>
      <c r="C16" s="924" t="s">
        <v>528</v>
      </c>
      <c r="D16" s="723" t="s">
        <v>432</v>
      </c>
      <c r="E16" s="552" t="s">
        <v>300</v>
      </c>
      <c r="F16" s="728">
        <v>3000</v>
      </c>
      <c r="G16" s="529">
        <v>2</v>
      </c>
      <c r="H16" s="41">
        <v>0</v>
      </c>
      <c r="I16" s="41">
        <f>G16-H16</f>
        <v>2</v>
      </c>
      <c r="J16" s="41">
        <f>$F16*I16</f>
        <v>6000</v>
      </c>
      <c r="K16" s="831">
        <f>J16/1000000</f>
        <v>6.0000000000000001E-3</v>
      </c>
      <c r="L16" s="529">
        <v>0</v>
      </c>
      <c r="M16" s="41">
        <v>0</v>
      </c>
      <c r="N16" s="41">
        <f>L16-M16</f>
        <v>0</v>
      </c>
      <c r="O16" s="41">
        <f>$F16*N16</f>
        <v>0</v>
      </c>
      <c r="P16" s="831">
        <f>O16/1000000</f>
        <v>0</v>
      </c>
      <c r="Q16" s="694" t="s">
        <v>530</v>
      </c>
    </row>
    <row r="17" spans="1:18" s="329" customFormat="1">
      <c r="A17" s="529"/>
      <c r="B17" s="565"/>
      <c r="C17" s="924"/>
      <c r="D17" s="723"/>
      <c r="E17" s="552"/>
      <c r="F17" s="728"/>
      <c r="G17" s="529"/>
      <c r="H17" s="41"/>
      <c r="I17" s="41"/>
      <c r="J17" s="41"/>
      <c r="K17" s="798">
        <v>5.4000000000000003E-3</v>
      </c>
      <c r="L17" s="529"/>
      <c r="M17" s="41"/>
      <c r="N17" s="41"/>
      <c r="O17" s="41"/>
      <c r="P17" s="831"/>
      <c r="Q17" s="694" t="s">
        <v>540</v>
      </c>
    </row>
    <row r="18" spans="1:18" s="329" customFormat="1">
      <c r="A18" s="529">
        <v>2</v>
      </c>
      <c r="B18" s="565" t="s">
        <v>428</v>
      </c>
      <c r="C18" s="924" t="s">
        <v>512</v>
      </c>
      <c r="D18" s="723" t="s">
        <v>432</v>
      </c>
      <c r="E18" s="552" t="s">
        <v>300</v>
      </c>
      <c r="F18" s="728">
        <v>6000</v>
      </c>
      <c r="G18" s="529">
        <v>7.43</v>
      </c>
      <c r="H18" s="41">
        <v>5.67</v>
      </c>
      <c r="I18" s="41">
        <f t="shared" ref="I18:I26" si="0">G18-H18</f>
        <v>1.7599999999999998</v>
      </c>
      <c r="J18" s="41">
        <f t="shared" ref="J18:J26" si="1">$F18*I18</f>
        <v>10559.999999999998</v>
      </c>
      <c r="K18" s="831">
        <f t="shared" ref="K18:K26" si="2">J18/1000000</f>
        <v>1.0559999999999998E-2</v>
      </c>
      <c r="L18" s="529">
        <v>51.55</v>
      </c>
      <c r="M18" s="41">
        <v>47.61</v>
      </c>
      <c r="N18" s="41">
        <f t="shared" ref="N18:N26" si="3">L18-M18</f>
        <v>3.9399999999999977</v>
      </c>
      <c r="O18" s="41">
        <f t="shared" ref="O18:O26" si="4">$F18*N18</f>
        <v>23639.999999999985</v>
      </c>
      <c r="P18" s="831">
        <f t="shared" ref="P18:P26" si="5">O18/1000000</f>
        <v>2.3639999999999984E-2</v>
      </c>
      <c r="Q18" s="694"/>
    </row>
    <row r="19" spans="1:18" s="329" customFormat="1">
      <c r="A19" s="529">
        <v>3</v>
      </c>
      <c r="B19" s="565" t="s">
        <v>429</v>
      </c>
      <c r="C19" s="924" t="s">
        <v>506</v>
      </c>
      <c r="D19" s="723" t="s">
        <v>432</v>
      </c>
      <c r="E19" s="552" t="s">
        <v>300</v>
      </c>
      <c r="F19" s="728">
        <v>1</v>
      </c>
      <c r="G19" s="529">
        <v>464000</v>
      </c>
      <c r="H19" s="41">
        <v>463700</v>
      </c>
      <c r="I19" s="41">
        <f t="shared" si="0"/>
        <v>300</v>
      </c>
      <c r="J19" s="41">
        <f t="shared" si="1"/>
        <v>300</v>
      </c>
      <c r="K19" s="831">
        <f t="shared" si="2"/>
        <v>2.9999999999999997E-4</v>
      </c>
      <c r="L19" s="529">
        <v>2763000.06</v>
      </c>
      <c r="M19" s="41">
        <v>2744499.97</v>
      </c>
      <c r="N19" s="41">
        <f t="shared" si="3"/>
        <v>18500.089999999851</v>
      </c>
      <c r="O19" s="41">
        <f t="shared" si="4"/>
        <v>18500.089999999851</v>
      </c>
      <c r="P19" s="831">
        <f t="shared" si="5"/>
        <v>1.8500089999999851E-2</v>
      </c>
      <c r="Q19" s="694" t="s">
        <v>532</v>
      </c>
    </row>
    <row r="20" spans="1:18" s="329" customFormat="1">
      <c r="A20" s="529"/>
      <c r="B20" s="565"/>
      <c r="C20" s="924" t="s">
        <v>531</v>
      </c>
      <c r="D20" s="723" t="s">
        <v>432</v>
      </c>
      <c r="E20" s="552" t="s">
        <v>300</v>
      </c>
      <c r="F20" s="728">
        <v>6000</v>
      </c>
      <c r="G20" s="529">
        <v>0</v>
      </c>
      <c r="H20" s="41">
        <v>0</v>
      </c>
      <c r="I20" s="41">
        <f>G20-H20</f>
        <v>0</v>
      </c>
      <c r="J20" s="41">
        <f>$F20*I20</f>
        <v>0</v>
      </c>
      <c r="K20" s="831">
        <f>J20/1000000</f>
        <v>0</v>
      </c>
      <c r="L20" s="529">
        <v>7.41</v>
      </c>
      <c r="M20" s="41">
        <v>0</v>
      </c>
      <c r="N20" s="41">
        <f>L20-M20</f>
        <v>7.41</v>
      </c>
      <c r="O20" s="41">
        <f>$F20*N20</f>
        <v>44460</v>
      </c>
      <c r="P20" s="831">
        <f>O20/1000000</f>
        <v>4.446E-2</v>
      </c>
      <c r="Q20" s="694" t="s">
        <v>533</v>
      </c>
    </row>
    <row r="21" spans="1:18" s="329" customFormat="1">
      <c r="A21" s="529">
        <v>4</v>
      </c>
      <c r="B21" s="565" t="s">
        <v>479</v>
      </c>
      <c r="C21" s="924" t="s">
        <v>480</v>
      </c>
      <c r="D21" s="723" t="s">
        <v>432</v>
      </c>
      <c r="E21" s="552" t="s">
        <v>300</v>
      </c>
      <c r="F21" s="728">
        <v>1200</v>
      </c>
      <c r="G21" s="529">
        <v>103.61</v>
      </c>
      <c r="H21" s="41">
        <v>103.55</v>
      </c>
      <c r="I21" s="41">
        <f t="shared" si="0"/>
        <v>6.0000000000002274E-2</v>
      </c>
      <c r="J21" s="41">
        <f t="shared" si="1"/>
        <v>72.000000000002728</v>
      </c>
      <c r="K21" s="831">
        <f t="shared" si="2"/>
        <v>7.2000000000002726E-5</v>
      </c>
      <c r="L21" s="529">
        <v>161.66</v>
      </c>
      <c r="M21" s="41">
        <v>156.37</v>
      </c>
      <c r="N21" s="41">
        <f t="shared" si="3"/>
        <v>5.289999999999992</v>
      </c>
      <c r="O21" s="41">
        <f t="shared" si="4"/>
        <v>6347.9999999999909</v>
      </c>
      <c r="P21" s="831">
        <f t="shared" si="5"/>
        <v>6.3479999999999908E-3</v>
      </c>
      <c r="Q21" s="694"/>
    </row>
    <row r="22" spans="1:18" s="329" customFormat="1">
      <c r="A22" s="529">
        <v>5</v>
      </c>
      <c r="B22" s="565" t="s">
        <v>481</v>
      </c>
      <c r="C22" s="924" t="s">
        <v>482</v>
      </c>
      <c r="D22" s="723" t="s">
        <v>432</v>
      </c>
      <c r="E22" s="552" t="s">
        <v>300</v>
      </c>
      <c r="F22" s="728">
        <v>1200</v>
      </c>
      <c r="G22" s="529">
        <v>16.77</v>
      </c>
      <c r="H22" s="41">
        <v>16.739999999999998</v>
      </c>
      <c r="I22" s="41">
        <f t="shared" si="0"/>
        <v>3.0000000000001137E-2</v>
      </c>
      <c r="J22" s="41">
        <f t="shared" si="1"/>
        <v>36.000000000001364</v>
      </c>
      <c r="K22" s="831">
        <f t="shared" si="2"/>
        <v>3.6000000000001363E-5</v>
      </c>
      <c r="L22" s="529">
        <v>337.05</v>
      </c>
      <c r="M22" s="41">
        <v>332.38</v>
      </c>
      <c r="N22" s="41">
        <f t="shared" si="3"/>
        <v>4.6700000000000159</v>
      </c>
      <c r="O22" s="41">
        <f t="shared" si="4"/>
        <v>5604.0000000000191</v>
      </c>
      <c r="P22" s="831">
        <f t="shared" si="5"/>
        <v>5.6040000000000187E-3</v>
      </c>
      <c r="Q22" s="694"/>
    </row>
    <row r="23" spans="1:18" s="329" customFormat="1">
      <c r="A23" s="529"/>
      <c r="B23" s="565"/>
      <c r="C23" s="924"/>
      <c r="D23" s="723"/>
      <c r="E23" s="552"/>
      <c r="F23" s="728"/>
      <c r="G23" s="529"/>
      <c r="H23" s="41"/>
      <c r="I23" s="41"/>
      <c r="J23" s="41"/>
      <c r="K23" s="831"/>
      <c r="L23" s="529"/>
      <c r="M23" s="41"/>
      <c r="N23" s="41"/>
      <c r="O23" s="41"/>
      <c r="P23" s="831"/>
      <c r="Q23" s="694"/>
    </row>
    <row r="24" spans="1:18" s="329" customFormat="1">
      <c r="A24" s="529">
        <v>6</v>
      </c>
      <c r="B24" s="565" t="s">
        <v>483</v>
      </c>
      <c r="C24" s="924" t="s">
        <v>484</v>
      </c>
      <c r="D24" s="723" t="s">
        <v>432</v>
      </c>
      <c r="E24" s="552" t="s">
        <v>300</v>
      </c>
      <c r="F24" s="728">
        <v>1200</v>
      </c>
      <c r="G24" s="529">
        <v>4.57</v>
      </c>
      <c r="H24" s="41">
        <v>4.24</v>
      </c>
      <c r="I24" s="41">
        <f t="shared" si="0"/>
        <v>0.33000000000000007</v>
      </c>
      <c r="J24" s="41">
        <f t="shared" si="1"/>
        <v>396.00000000000011</v>
      </c>
      <c r="K24" s="831">
        <f t="shared" si="2"/>
        <v>3.9600000000000014E-4</v>
      </c>
      <c r="L24" s="529">
        <v>153.94</v>
      </c>
      <c r="M24" s="41">
        <v>152.4</v>
      </c>
      <c r="N24" s="41">
        <f t="shared" si="3"/>
        <v>1.539999999999992</v>
      </c>
      <c r="O24" s="41">
        <f t="shared" si="4"/>
        <v>1847.9999999999905</v>
      </c>
      <c r="P24" s="831">
        <f t="shared" si="5"/>
        <v>1.8479999999999905E-3</v>
      </c>
      <c r="Q24" s="694"/>
    </row>
    <row r="25" spans="1:18" s="329" customFormat="1">
      <c r="A25" s="529">
        <v>7</v>
      </c>
      <c r="B25" s="565" t="s">
        <v>485</v>
      </c>
      <c r="C25" s="924" t="s">
        <v>486</v>
      </c>
      <c r="D25" s="723" t="s">
        <v>432</v>
      </c>
      <c r="E25" s="552" t="s">
        <v>300</v>
      </c>
      <c r="F25" s="728">
        <v>1200</v>
      </c>
      <c r="G25" s="529">
        <v>33.39</v>
      </c>
      <c r="H25" s="41">
        <v>28.94</v>
      </c>
      <c r="I25" s="41">
        <f t="shared" si="0"/>
        <v>4.4499999999999993</v>
      </c>
      <c r="J25" s="41">
        <f t="shared" si="1"/>
        <v>5339.9999999999991</v>
      </c>
      <c r="K25" s="831">
        <f t="shared" si="2"/>
        <v>5.3399999999999993E-3</v>
      </c>
      <c r="L25" s="529">
        <v>101.01</v>
      </c>
      <c r="M25" s="41">
        <v>99.34</v>
      </c>
      <c r="N25" s="41">
        <f t="shared" si="3"/>
        <v>1.6700000000000017</v>
      </c>
      <c r="O25" s="41">
        <f t="shared" si="4"/>
        <v>2004.000000000002</v>
      </c>
      <c r="P25" s="831">
        <f t="shared" si="5"/>
        <v>2.0040000000000019E-3</v>
      </c>
      <c r="Q25" s="694"/>
    </row>
    <row r="26" spans="1:18" s="329" customFormat="1">
      <c r="A26" s="529">
        <v>8</v>
      </c>
      <c r="B26" s="565" t="s">
        <v>487</v>
      </c>
      <c r="C26" s="924">
        <v>29000015</v>
      </c>
      <c r="D26" s="723" t="s">
        <v>432</v>
      </c>
      <c r="E26" s="552" t="s">
        <v>300</v>
      </c>
      <c r="F26" s="728">
        <v>3000</v>
      </c>
      <c r="G26" s="529">
        <v>3.44</v>
      </c>
      <c r="H26" s="41">
        <v>3.44</v>
      </c>
      <c r="I26" s="41">
        <f t="shared" si="0"/>
        <v>0</v>
      </c>
      <c r="J26" s="41">
        <f t="shared" si="1"/>
        <v>0</v>
      </c>
      <c r="K26" s="831">
        <f t="shared" si="2"/>
        <v>0</v>
      </c>
      <c r="L26" s="529">
        <v>50.59</v>
      </c>
      <c r="M26" s="41">
        <v>50.09</v>
      </c>
      <c r="N26" s="41">
        <f t="shared" si="3"/>
        <v>0.5</v>
      </c>
      <c r="O26" s="41">
        <f t="shared" si="4"/>
        <v>1500</v>
      </c>
      <c r="P26" s="831">
        <f t="shared" si="5"/>
        <v>1.5E-3</v>
      </c>
      <c r="Q26" s="694"/>
    </row>
    <row r="27" spans="1:18" s="329" customFormat="1">
      <c r="A27" s="529">
        <v>9</v>
      </c>
      <c r="B27" s="565" t="s">
        <v>516</v>
      </c>
      <c r="C27" s="924" t="s">
        <v>517</v>
      </c>
      <c r="D27" s="723" t="s">
        <v>432</v>
      </c>
      <c r="E27" s="552" t="s">
        <v>300</v>
      </c>
      <c r="F27" s="728">
        <v>6000</v>
      </c>
      <c r="G27" s="529">
        <v>21.11</v>
      </c>
      <c r="H27" s="41">
        <v>16.29</v>
      </c>
      <c r="I27" s="41">
        <f>G27-H27</f>
        <v>4.82</v>
      </c>
      <c r="J27" s="41">
        <f>$F27*I27</f>
        <v>28920</v>
      </c>
      <c r="K27" s="831">
        <f>J27/1000000</f>
        <v>2.8920000000000001E-2</v>
      </c>
      <c r="L27" s="529">
        <v>6.74</v>
      </c>
      <c r="M27" s="41">
        <v>6.63</v>
      </c>
      <c r="N27" s="41">
        <f>L27-M27</f>
        <v>0.11000000000000032</v>
      </c>
      <c r="O27" s="41">
        <f>$F27*N27</f>
        <v>660.00000000000193</v>
      </c>
      <c r="P27" s="831">
        <f>O27/1000000</f>
        <v>6.6000000000000195E-4</v>
      </c>
      <c r="Q27" s="341"/>
    </row>
    <row r="28" spans="1:18" s="329" customFormat="1">
      <c r="A28" s="981" t="s">
        <v>489</v>
      </c>
      <c r="B28" s="984"/>
      <c r="C28" s="984"/>
      <c r="D28" s="723"/>
      <c r="E28" s="552"/>
      <c r="F28" s="728"/>
      <c r="G28" s="529"/>
      <c r="H28" s="41"/>
      <c r="I28" s="41"/>
      <c r="J28" s="41"/>
      <c r="K28" s="831"/>
      <c r="L28" s="529"/>
      <c r="M28" s="41"/>
      <c r="N28" s="41"/>
      <c r="O28" s="41"/>
      <c r="P28" s="831"/>
      <c r="Q28" s="694"/>
    </row>
    <row r="29" spans="1:18" s="363" customFormat="1" ht="22.5">
      <c r="A29" s="527">
        <v>9</v>
      </c>
      <c r="B29" s="925" t="s">
        <v>490</v>
      </c>
      <c r="C29" s="926" t="s">
        <v>491</v>
      </c>
      <c r="D29" s="62" t="s">
        <v>432</v>
      </c>
      <c r="E29" s="552" t="s">
        <v>300</v>
      </c>
      <c r="F29" s="927">
        <v>600</v>
      </c>
      <c r="G29" s="527">
        <v>1.98</v>
      </c>
      <c r="H29" s="526">
        <v>1.98</v>
      </c>
      <c r="I29" s="526">
        <f>G29-H29</f>
        <v>0</v>
      </c>
      <c r="J29" s="526">
        <f>$F29*I29</f>
        <v>0</v>
      </c>
      <c r="K29" s="798">
        <f>J29/1000000</f>
        <v>0</v>
      </c>
      <c r="L29" s="527">
        <v>102.2</v>
      </c>
      <c r="M29" s="526">
        <v>107.56</v>
      </c>
      <c r="N29" s="526">
        <f>L29-M29</f>
        <v>-5.3599999999999994</v>
      </c>
      <c r="O29" s="526">
        <f>$F29*N29</f>
        <v>-3215.9999999999995</v>
      </c>
      <c r="P29" s="798">
        <f>O29/1000000</f>
        <v>-3.2159999999999997E-3</v>
      </c>
      <c r="Q29" s="729"/>
    </row>
    <row r="30" spans="1:18" s="363" customFormat="1" ht="24">
      <c r="A30" s="527">
        <v>10</v>
      </c>
      <c r="B30" s="928" t="s">
        <v>493</v>
      </c>
      <c r="C30" s="926" t="s">
        <v>488</v>
      </c>
      <c r="D30" s="62" t="s">
        <v>432</v>
      </c>
      <c r="E30" s="552" t="s">
        <v>300</v>
      </c>
      <c r="F30" s="927">
        <v>3000</v>
      </c>
      <c r="G30" s="527">
        <v>1.46</v>
      </c>
      <c r="H30" s="526">
        <v>1.46</v>
      </c>
      <c r="I30" s="526">
        <f>G30-H30</f>
        <v>0</v>
      </c>
      <c r="J30" s="526">
        <f>$F30*I30</f>
        <v>0</v>
      </c>
      <c r="K30" s="798">
        <f>J30/1000000</f>
        <v>0</v>
      </c>
      <c r="L30" s="527">
        <v>78.180000000000007</v>
      </c>
      <c r="M30" s="526">
        <v>74.400000000000006</v>
      </c>
      <c r="N30" s="526">
        <f>L30-M30</f>
        <v>3.7800000000000011</v>
      </c>
      <c r="O30" s="526">
        <f>$F30*N30</f>
        <v>11340.000000000004</v>
      </c>
      <c r="P30" s="798">
        <f>O30/1000000</f>
        <v>1.1340000000000003E-2</v>
      </c>
      <c r="Q30" s="729"/>
    </row>
    <row r="31" spans="1:18" s="329" customFormat="1" ht="24">
      <c r="A31" s="529">
        <v>11</v>
      </c>
      <c r="B31" s="928" t="s">
        <v>523</v>
      </c>
      <c r="C31" s="949" t="s">
        <v>524</v>
      </c>
      <c r="D31" s="62" t="s">
        <v>432</v>
      </c>
      <c r="E31" s="552" t="s">
        <v>300</v>
      </c>
      <c r="F31" s="927">
        <v>3000</v>
      </c>
      <c r="G31" s="527">
        <v>0.05</v>
      </c>
      <c r="H31" s="526">
        <v>0.02</v>
      </c>
      <c r="I31" s="526">
        <f>G31-H31</f>
        <v>3.0000000000000002E-2</v>
      </c>
      <c r="J31" s="526">
        <f>$F31*I31</f>
        <v>90</v>
      </c>
      <c r="K31" s="798">
        <f>J31/1000000</f>
        <v>9.0000000000000006E-5</v>
      </c>
      <c r="L31" s="527">
        <v>0.81</v>
      </c>
      <c r="M31" s="526">
        <v>0.42</v>
      </c>
      <c r="N31" s="526">
        <f>L31-M31</f>
        <v>0.39000000000000007</v>
      </c>
      <c r="O31" s="526">
        <f>$F31*N31</f>
        <v>1170.0000000000002</v>
      </c>
      <c r="P31" s="798">
        <f>O31/1000000</f>
        <v>1.1700000000000002E-3</v>
      </c>
      <c r="Q31" s="354"/>
    </row>
    <row r="32" spans="1:18" s="12" customFormat="1" ht="13.5" thickBot="1">
      <c r="A32" s="530"/>
      <c r="B32" s="531" t="s">
        <v>204</v>
      </c>
      <c r="C32" s="532"/>
      <c r="D32" s="533"/>
      <c r="E32" s="532"/>
      <c r="F32" s="732"/>
      <c r="G32" s="534"/>
      <c r="H32" s="535"/>
      <c r="I32" s="535"/>
      <c r="J32" s="535"/>
      <c r="K32" s="832">
        <f>SUM(K10:K31)</f>
        <v>0.41132900000000011</v>
      </c>
      <c r="L32" s="534"/>
      <c r="M32" s="535"/>
      <c r="N32" s="535"/>
      <c r="O32" s="535"/>
      <c r="P32" s="832">
        <f>SUM(P10:P31)</f>
        <v>0.12967808999999986</v>
      </c>
      <c r="Q32" s="536"/>
      <c r="R32"/>
    </row>
    <row r="34" spans="1:16">
      <c r="A34" s="86" t="s">
        <v>284</v>
      </c>
      <c r="B34" s="86"/>
      <c r="C34" s="86"/>
      <c r="D34" s="86"/>
      <c r="E34" s="86"/>
      <c r="F34" s="86"/>
      <c r="G34" s="86"/>
      <c r="H34" s="86"/>
      <c r="I34" s="86"/>
      <c r="J34" s="86"/>
      <c r="K34" s="101">
        <f>'STEPPED UP GENCO'!K76</f>
        <v>8.7344124000000006E-3</v>
      </c>
      <c r="P34" s="101">
        <f>'STEPPED UP GENCO'!P76</f>
        <v>0</v>
      </c>
    </row>
    <row r="35" spans="1:16">
      <c r="A35" s="86"/>
      <c r="B35" s="86"/>
      <c r="C35" s="86"/>
      <c r="D35" s="86"/>
      <c r="E35" s="86"/>
      <c r="F35" s="86"/>
      <c r="G35" s="86"/>
      <c r="H35" s="86"/>
      <c r="I35" s="86"/>
      <c r="J35" s="86"/>
    </row>
    <row r="36" spans="1:16">
      <c r="A36" s="86" t="s">
        <v>426</v>
      </c>
      <c r="B36" s="86"/>
      <c r="C36" s="86"/>
      <c r="D36" s="86"/>
      <c r="E36" s="86"/>
      <c r="F36" s="86"/>
      <c r="G36" s="86"/>
      <c r="H36" s="86"/>
      <c r="I36" s="86"/>
      <c r="J36" s="86"/>
      <c r="K36" s="101">
        <f>SUM(K32:K34)</f>
        <v>0.42006341240000011</v>
      </c>
      <c r="P36" s="101">
        <f>SUM(P32:P34)</f>
        <v>0.12967808999999986</v>
      </c>
    </row>
  </sheetData>
  <mergeCells count="2">
    <mergeCell ref="P2:Q2"/>
    <mergeCell ref="A28:C28"/>
  </mergeCells>
  <phoneticPr fontId="82" type="noConversion"/>
  <pageMargins left="0.74803149606299213" right="0.74803149606299213" top="0.98425196850393704" bottom="0.98425196850393704" header="0.51181102362204722" footer="0.51181102362204722"/>
  <pageSetup scale="91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"/>
  <dimension ref="A1:Q44"/>
  <sheetViews>
    <sheetView view="pageBreakPreview" topLeftCell="B1" zoomScale="67" zoomScaleNormal="85" zoomScaleSheetLayoutView="67" workbookViewId="0">
      <selection activeCell="E38" sqref="E38"/>
    </sheetView>
  </sheetViews>
  <sheetFormatPr defaultRowHeight="12.75"/>
  <cols>
    <col min="1" max="1" width="5.140625" style="329" customWidth="1"/>
    <col min="2" max="2" width="36.85546875" style="329" customWidth="1"/>
    <col min="3" max="3" width="14.85546875" style="329" bestFit="1" customWidth="1"/>
    <col min="4" max="4" width="9.85546875" style="329" customWidth="1"/>
    <col min="5" max="5" width="16.85546875" style="329" customWidth="1"/>
    <col min="6" max="6" width="11.42578125" style="329" customWidth="1"/>
    <col min="7" max="7" width="13.42578125" style="329" customWidth="1"/>
    <col min="8" max="8" width="13.85546875" style="329" customWidth="1"/>
    <col min="9" max="9" width="11" style="329" customWidth="1"/>
    <col min="10" max="10" width="11.28515625" style="329" customWidth="1"/>
    <col min="11" max="11" width="15.28515625" style="494" customWidth="1"/>
    <col min="12" max="12" width="14" style="329" customWidth="1"/>
    <col min="13" max="13" width="13" style="329" customWidth="1"/>
    <col min="14" max="14" width="11.140625" style="329" customWidth="1"/>
    <col min="15" max="15" width="13" style="329" customWidth="1"/>
    <col min="16" max="16" width="14.7109375" style="494" customWidth="1"/>
    <col min="17" max="17" width="20" style="329" customWidth="1"/>
    <col min="18" max="16384" width="9.140625" style="329"/>
  </cols>
  <sheetData>
    <row r="1" spans="1:17" ht="26.25">
      <c r="A1" s="1" t="s">
        <v>210</v>
      </c>
    </row>
    <row r="2" spans="1:17" ht="16.5" customHeight="1">
      <c r="A2" s="222" t="s">
        <v>211</v>
      </c>
      <c r="P2" s="836" t="str">
        <f>NDPL!Q1</f>
        <v>DECEMBER-2024</v>
      </c>
      <c r="Q2" s="491"/>
    </row>
    <row r="3" spans="1:17" ht="23.25">
      <c r="A3" s="143" t="s">
        <v>255</v>
      </c>
      <c r="H3" s="385"/>
    </row>
    <row r="4" spans="1:17" ht="24" thickBot="1">
      <c r="A4" s="3"/>
      <c r="G4" s="356"/>
      <c r="H4" s="356"/>
      <c r="I4" s="35" t="s">
        <v>347</v>
      </c>
      <c r="J4" s="356"/>
      <c r="K4" s="762"/>
      <c r="L4" s="356"/>
      <c r="M4" s="356"/>
      <c r="N4" s="35" t="s">
        <v>348</v>
      </c>
      <c r="O4" s="356"/>
      <c r="P4" s="762"/>
    </row>
    <row r="5" spans="1:17" ht="43.5" customHeight="1" thickTop="1" thickBot="1">
      <c r="A5" s="386" t="s">
        <v>8</v>
      </c>
      <c r="B5" s="370" t="s">
        <v>9</v>
      </c>
      <c r="C5" s="371" t="s">
        <v>1</v>
      </c>
      <c r="D5" s="371" t="s">
        <v>2</v>
      </c>
      <c r="E5" s="371" t="s">
        <v>3</v>
      </c>
      <c r="F5" s="371" t="s">
        <v>10</v>
      </c>
      <c r="G5" s="369" t="str">
        <f>NDPL!G5</f>
        <v>FINAL READING 31/12/2024</v>
      </c>
      <c r="H5" s="371" t="str">
        <f>NDPL!H5</f>
        <v>INTIAL READING 01/12/2024</v>
      </c>
      <c r="I5" s="371" t="s">
        <v>4</v>
      </c>
      <c r="J5" s="371" t="s">
        <v>5</v>
      </c>
      <c r="K5" s="751" t="s">
        <v>6</v>
      </c>
      <c r="L5" s="369" t="str">
        <f>NDPL!G5</f>
        <v>FINAL READING 31/12/2024</v>
      </c>
      <c r="M5" s="371" t="str">
        <f>NDPL!H5</f>
        <v>INTIAL READING 01/12/2024</v>
      </c>
      <c r="N5" s="371" t="s">
        <v>4</v>
      </c>
      <c r="O5" s="371" t="s">
        <v>5</v>
      </c>
      <c r="P5" s="751" t="s">
        <v>6</v>
      </c>
      <c r="Q5" s="387" t="s">
        <v>266</v>
      </c>
    </row>
    <row r="6" spans="1:17" ht="14.25" thickTop="1" thickBot="1"/>
    <row r="7" spans="1:17" ht="20.100000000000001" customHeight="1" thickTop="1">
      <c r="A7" s="210"/>
      <c r="B7" s="211" t="s">
        <v>225</v>
      </c>
      <c r="C7" s="212"/>
      <c r="D7" s="212"/>
      <c r="E7" s="212"/>
      <c r="F7" s="213"/>
      <c r="G7" s="76"/>
      <c r="H7" s="72"/>
      <c r="I7" s="72"/>
      <c r="J7" s="72"/>
      <c r="K7" s="834"/>
      <c r="L7" s="77"/>
      <c r="M7" s="338"/>
      <c r="N7" s="338"/>
      <c r="O7" s="338"/>
      <c r="P7" s="776"/>
      <c r="Q7" s="391"/>
    </row>
    <row r="8" spans="1:17" ht="19.5" customHeight="1">
      <c r="A8" s="192"/>
      <c r="B8" s="214" t="s">
        <v>226</v>
      </c>
      <c r="C8" s="215"/>
      <c r="D8" s="215"/>
      <c r="E8" s="215"/>
      <c r="F8" s="216"/>
      <c r="G8" s="28"/>
      <c r="H8" s="33"/>
      <c r="I8" s="33"/>
      <c r="J8" s="33"/>
      <c r="K8" s="835"/>
      <c r="L8" s="78"/>
      <c r="M8" s="356"/>
      <c r="N8" s="356"/>
      <c r="O8" s="356"/>
      <c r="P8" s="837"/>
      <c r="Q8" s="333"/>
    </row>
    <row r="9" spans="1:17" ht="20.100000000000001" customHeight="1">
      <c r="A9" s="192">
        <v>1</v>
      </c>
      <c r="B9" s="217" t="s">
        <v>227</v>
      </c>
      <c r="C9" s="215">
        <v>4865155</v>
      </c>
      <c r="D9" s="201" t="s">
        <v>12</v>
      </c>
      <c r="E9" s="75" t="s">
        <v>300</v>
      </c>
      <c r="F9" s="216">
        <v>937.5</v>
      </c>
      <c r="G9" s="248">
        <v>990914</v>
      </c>
      <c r="H9" s="249">
        <v>991238</v>
      </c>
      <c r="I9" s="235">
        <f>G9-H9</f>
        <v>-324</v>
      </c>
      <c r="J9" s="235">
        <f>$F9*I9</f>
        <v>-303750</v>
      </c>
      <c r="K9" s="760">
        <f>J9/1000000</f>
        <v>-0.30375000000000002</v>
      </c>
      <c r="L9" s="248">
        <v>998483</v>
      </c>
      <c r="M9" s="249">
        <v>998485</v>
      </c>
      <c r="N9" s="235">
        <f>L9-M9</f>
        <v>-2</v>
      </c>
      <c r="O9" s="235">
        <f>$F9*N9</f>
        <v>-1875</v>
      </c>
      <c r="P9" s="760">
        <f>O9/1000000</f>
        <v>-1.8749999999999999E-3</v>
      </c>
      <c r="Q9" s="354"/>
    </row>
    <row r="10" spans="1:17" ht="20.100000000000001" customHeight="1">
      <c r="A10" s="192">
        <v>2</v>
      </c>
      <c r="B10" s="217" t="s">
        <v>228</v>
      </c>
      <c r="C10" s="215">
        <v>4864794</v>
      </c>
      <c r="D10" s="201" t="s">
        <v>12</v>
      </c>
      <c r="E10" s="75" t="s">
        <v>300</v>
      </c>
      <c r="F10" s="216">
        <v>100</v>
      </c>
      <c r="G10" s="248">
        <v>6915</v>
      </c>
      <c r="H10" s="249">
        <v>9123</v>
      </c>
      <c r="I10" s="235">
        <f>G10-H10</f>
        <v>-2208</v>
      </c>
      <c r="J10" s="235">
        <f>$F10*I10</f>
        <v>-220800</v>
      </c>
      <c r="K10" s="760">
        <f>J10/1000000</f>
        <v>-0.2208</v>
      </c>
      <c r="L10" s="248">
        <v>955454</v>
      </c>
      <c r="M10" s="249">
        <v>955821</v>
      </c>
      <c r="N10" s="235">
        <f>L10-M10</f>
        <v>-367</v>
      </c>
      <c r="O10" s="235">
        <f>$F10*N10</f>
        <v>-36700</v>
      </c>
      <c r="P10" s="760">
        <f>O10/1000000</f>
        <v>-3.6700000000000003E-2</v>
      </c>
      <c r="Q10" s="333"/>
    </row>
    <row r="11" spans="1:17" ht="20.100000000000001" customHeight="1">
      <c r="A11" s="192">
        <v>3</v>
      </c>
      <c r="B11" s="217" t="s">
        <v>229</v>
      </c>
      <c r="C11" s="215">
        <v>4865100</v>
      </c>
      <c r="D11" s="201" t="s">
        <v>12</v>
      </c>
      <c r="E11" s="75" t="s">
        <v>300</v>
      </c>
      <c r="F11" s="216">
        <v>833.33299999999997</v>
      </c>
      <c r="G11" s="248">
        <v>999377</v>
      </c>
      <c r="H11" s="249">
        <v>999636</v>
      </c>
      <c r="I11" s="235">
        <f>G11-H11</f>
        <v>-259</v>
      </c>
      <c r="J11" s="235">
        <f>$F11*I11</f>
        <v>-215833.247</v>
      </c>
      <c r="K11" s="760">
        <f>J11/1000000</f>
        <v>-0.21583324700000001</v>
      </c>
      <c r="L11" s="248">
        <v>999724</v>
      </c>
      <c r="M11" s="249">
        <v>999738</v>
      </c>
      <c r="N11" s="235">
        <f>L11-M11</f>
        <v>-14</v>
      </c>
      <c r="O11" s="235">
        <f>$F11*N11</f>
        <v>-11666.662</v>
      </c>
      <c r="P11" s="760">
        <f>O11/1000000</f>
        <v>-1.1666662E-2</v>
      </c>
      <c r="Q11" s="333"/>
    </row>
    <row r="12" spans="1:17" ht="20.100000000000001" customHeight="1">
      <c r="A12" s="192">
        <v>4</v>
      </c>
      <c r="B12" s="217" t="s">
        <v>230</v>
      </c>
      <c r="C12" s="215">
        <v>4864863</v>
      </c>
      <c r="D12" s="201" t="s">
        <v>12</v>
      </c>
      <c r="E12" s="75" t="s">
        <v>300</v>
      </c>
      <c r="F12" s="501">
        <v>937.5</v>
      </c>
      <c r="G12" s="248">
        <v>996582</v>
      </c>
      <c r="H12" s="249">
        <v>996587</v>
      </c>
      <c r="I12" s="235">
        <f>G12-H12</f>
        <v>-5</v>
      </c>
      <c r="J12" s="235">
        <f>$F12*I12</f>
        <v>-4687.5</v>
      </c>
      <c r="K12" s="760">
        <f>J12/1000000</f>
        <v>-4.6874999999999998E-3</v>
      </c>
      <c r="L12" s="248">
        <v>997344</v>
      </c>
      <c r="M12" s="249">
        <v>997362</v>
      </c>
      <c r="N12" s="235">
        <f>L12-M12</f>
        <v>-18</v>
      </c>
      <c r="O12" s="235">
        <f>$F12*N12</f>
        <v>-16875</v>
      </c>
      <c r="P12" s="760">
        <f>O12/1000000</f>
        <v>-1.6875000000000001E-2</v>
      </c>
      <c r="Q12" s="502"/>
    </row>
    <row r="13" spans="1:17" ht="20.100000000000001" customHeight="1">
      <c r="A13" s="192"/>
      <c r="B13" s="214" t="s">
        <v>231</v>
      </c>
      <c r="C13" s="215"/>
      <c r="D13" s="201"/>
      <c r="E13" s="66"/>
      <c r="F13" s="216"/>
      <c r="G13" s="248"/>
      <c r="H13" s="249"/>
      <c r="I13" s="235"/>
      <c r="J13" s="235"/>
      <c r="K13" s="760"/>
      <c r="L13" s="248"/>
      <c r="M13" s="249"/>
      <c r="N13" s="235"/>
      <c r="O13" s="235"/>
      <c r="P13" s="760"/>
      <c r="Q13" s="333"/>
    </row>
    <row r="14" spans="1:17" ht="20.100000000000001" customHeight="1">
      <c r="A14" s="192"/>
      <c r="B14" s="214"/>
      <c r="C14" s="215"/>
      <c r="D14" s="201"/>
      <c r="E14" s="66"/>
      <c r="F14" s="216"/>
      <c r="G14" s="248"/>
      <c r="H14" s="249"/>
      <c r="I14" s="235"/>
      <c r="J14" s="235"/>
      <c r="K14" s="760"/>
      <c r="L14" s="248"/>
      <c r="M14" s="249"/>
      <c r="N14" s="235"/>
      <c r="O14" s="235"/>
      <c r="P14" s="760"/>
      <c r="Q14" s="333"/>
    </row>
    <row r="15" spans="1:17" ht="20.100000000000001" customHeight="1">
      <c r="A15" s="192">
        <v>5</v>
      </c>
      <c r="B15" s="217" t="s">
        <v>232</v>
      </c>
      <c r="C15" s="215">
        <v>4864949</v>
      </c>
      <c r="D15" s="201" t="s">
        <v>12</v>
      </c>
      <c r="E15" s="75" t="s">
        <v>300</v>
      </c>
      <c r="F15" s="216">
        <v>-1000</v>
      </c>
      <c r="G15" s="248">
        <v>999703</v>
      </c>
      <c r="H15" s="249">
        <v>999715</v>
      </c>
      <c r="I15" s="235">
        <f>G15-H15</f>
        <v>-12</v>
      </c>
      <c r="J15" s="235">
        <f>$F15*I15</f>
        <v>12000</v>
      </c>
      <c r="K15" s="760">
        <f>J15/1000000</f>
        <v>1.2E-2</v>
      </c>
      <c r="L15" s="248">
        <v>998969</v>
      </c>
      <c r="M15" s="249">
        <v>998979</v>
      </c>
      <c r="N15" s="235">
        <f>L15-M15</f>
        <v>-10</v>
      </c>
      <c r="O15" s="235">
        <f>$F15*N15</f>
        <v>10000</v>
      </c>
      <c r="P15" s="760">
        <f>O15/1000000</f>
        <v>0.01</v>
      </c>
      <c r="Q15" s="341"/>
    </row>
    <row r="16" spans="1:17" ht="19.5" customHeight="1">
      <c r="A16" s="192">
        <v>6</v>
      </c>
      <c r="B16" s="217" t="s">
        <v>233</v>
      </c>
      <c r="C16" s="215">
        <v>4902535</v>
      </c>
      <c r="D16" s="201" t="s">
        <v>12</v>
      </c>
      <c r="E16" s="75" t="s">
        <v>300</v>
      </c>
      <c r="F16" s="216">
        <v>-1875</v>
      </c>
      <c r="G16" s="248">
        <v>198</v>
      </c>
      <c r="H16" s="249">
        <v>161</v>
      </c>
      <c r="I16" s="235">
        <f>G16-H16</f>
        <v>37</v>
      </c>
      <c r="J16" s="235">
        <f>$F16*I16</f>
        <v>-69375</v>
      </c>
      <c r="K16" s="760">
        <f>J16/1000000</f>
        <v>-6.9375000000000006E-2</v>
      </c>
      <c r="L16" s="248">
        <v>257</v>
      </c>
      <c r="M16" s="249">
        <v>254</v>
      </c>
      <c r="N16" s="235">
        <f>L16-M16</f>
        <v>3</v>
      </c>
      <c r="O16" s="235">
        <f>$F16*N16</f>
        <v>-5625</v>
      </c>
      <c r="P16" s="760">
        <f>O16/1000000</f>
        <v>-5.6249999999999998E-3</v>
      </c>
      <c r="Q16" s="551"/>
    </row>
    <row r="17" spans="1:17" ht="19.5" customHeight="1">
      <c r="A17" s="192">
        <v>7</v>
      </c>
      <c r="B17" s="217" t="s">
        <v>247</v>
      </c>
      <c r="C17" s="215">
        <v>4902559</v>
      </c>
      <c r="D17" s="201" t="s">
        <v>12</v>
      </c>
      <c r="E17" s="75" t="s">
        <v>300</v>
      </c>
      <c r="F17" s="216">
        <v>300</v>
      </c>
      <c r="G17" s="248">
        <v>188</v>
      </c>
      <c r="H17" s="249">
        <v>194</v>
      </c>
      <c r="I17" s="235">
        <f>G17-H17</f>
        <v>-6</v>
      </c>
      <c r="J17" s="235">
        <f>$F17*I17</f>
        <v>-1800</v>
      </c>
      <c r="K17" s="760">
        <f>J17/1000000</f>
        <v>-1.8E-3</v>
      </c>
      <c r="L17" s="248">
        <v>999935</v>
      </c>
      <c r="M17" s="249">
        <v>999935</v>
      </c>
      <c r="N17" s="235">
        <f>L17-M17</f>
        <v>0</v>
      </c>
      <c r="O17" s="235">
        <f>$F17*N17</f>
        <v>0</v>
      </c>
      <c r="P17" s="760">
        <f>O17/1000000</f>
        <v>0</v>
      </c>
      <c r="Q17" s="333"/>
    </row>
    <row r="18" spans="1:17" ht="20.100000000000001" customHeight="1">
      <c r="A18" s="192"/>
      <c r="B18" s="214"/>
      <c r="C18" s="215"/>
      <c r="D18" s="201"/>
      <c r="E18" s="75"/>
      <c r="F18" s="216"/>
      <c r="G18" s="248"/>
      <c r="H18" s="249"/>
      <c r="I18" s="235"/>
      <c r="J18" s="235"/>
      <c r="K18" s="760"/>
      <c r="L18" s="248"/>
      <c r="M18" s="249"/>
      <c r="N18" s="235"/>
      <c r="O18" s="235"/>
      <c r="P18" s="760"/>
      <c r="Q18" s="333"/>
    </row>
    <row r="19" spans="1:17" ht="20.100000000000001" customHeight="1">
      <c r="A19" s="192"/>
      <c r="B19" s="217"/>
      <c r="C19" s="215"/>
      <c r="D19" s="201"/>
      <c r="E19" s="75"/>
      <c r="F19" s="216"/>
      <c r="G19" s="248"/>
      <c r="H19" s="249"/>
      <c r="I19" s="235"/>
      <c r="J19" s="235"/>
      <c r="K19" s="760"/>
      <c r="L19" s="248"/>
      <c r="M19" s="249"/>
      <c r="N19" s="235"/>
      <c r="O19" s="235"/>
      <c r="P19" s="760"/>
      <c r="Q19" s="333"/>
    </row>
    <row r="20" spans="1:17" ht="20.100000000000001" customHeight="1">
      <c r="A20" s="192"/>
      <c r="B20" s="214" t="s">
        <v>234</v>
      </c>
      <c r="C20" s="215"/>
      <c r="D20" s="201"/>
      <c r="E20" s="75"/>
      <c r="F20" s="218"/>
      <c r="G20" s="248"/>
      <c r="H20" s="249"/>
      <c r="I20" s="235"/>
      <c r="J20" s="235"/>
      <c r="K20" s="773">
        <f>SUM(K9:K19)</f>
        <v>-0.80424574699999996</v>
      </c>
      <c r="L20" s="248"/>
      <c r="M20" s="249"/>
      <c r="N20" s="235"/>
      <c r="O20" s="235"/>
      <c r="P20" s="773">
        <f>SUM(P9:P19)</f>
        <v>-6.2741662000000004E-2</v>
      </c>
      <c r="Q20" s="333"/>
    </row>
    <row r="21" spans="1:17" ht="20.100000000000001" customHeight="1">
      <c r="A21" s="192"/>
      <c r="B21" s="214" t="s">
        <v>235</v>
      </c>
      <c r="C21" s="215"/>
      <c r="D21" s="201"/>
      <c r="E21" s="75"/>
      <c r="F21" s="218"/>
      <c r="G21" s="248"/>
      <c r="H21" s="249"/>
      <c r="I21" s="235"/>
      <c r="J21" s="235"/>
      <c r="K21" s="760"/>
      <c r="L21" s="248"/>
      <c r="M21" s="249"/>
      <c r="N21" s="235"/>
      <c r="O21" s="235"/>
      <c r="P21" s="760"/>
      <c r="Q21" s="333"/>
    </row>
    <row r="22" spans="1:17" ht="20.100000000000001" customHeight="1">
      <c r="A22" s="192"/>
      <c r="B22" s="214" t="s">
        <v>236</v>
      </c>
      <c r="C22" s="215"/>
      <c r="D22" s="201"/>
      <c r="E22" s="75"/>
      <c r="F22" s="218"/>
      <c r="G22" s="248"/>
      <c r="H22" s="249"/>
      <c r="I22" s="235"/>
      <c r="J22" s="235"/>
      <c r="K22" s="760"/>
      <c r="L22" s="248"/>
      <c r="M22" s="249"/>
      <c r="N22" s="235"/>
      <c r="O22" s="235"/>
      <c r="P22" s="760"/>
      <c r="Q22" s="333"/>
    </row>
    <row r="23" spans="1:17" ht="20.100000000000001" customHeight="1">
      <c r="A23" s="192">
        <v>8</v>
      </c>
      <c r="B23" s="217" t="s">
        <v>237</v>
      </c>
      <c r="C23" s="215">
        <v>4902496</v>
      </c>
      <c r="D23" s="201" t="s">
        <v>12</v>
      </c>
      <c r="E23" s="75" t="s">
        <v>300</v>
      </c>
      <c r="F23" s="216">
        <v>300</v>
      </c>
      <c r="G23" s="248">
        <v>0</v>
      </c>
      <c r="H23" s="249">
        <v>0</v>
      </c>
      <c r="I23" s="235">
        <f>G23-H23</f>
        <v>0</v>
      </c>
      <c r="J23" s="235">
        <f>$F23*I23</f>
        <v>0</v>
      </c>
      <c r="K23" s="760">
        <f>J23/1000000</f>
        <v>0</v>
      </c>
      <c r="L23" s="248">
        <v>0</v>
      </c>
      <c r="M23" s="249">
        <v>0</v>
      </c>
      <c r="N23" s="235">
        <f>L23-M23</f>
        <v>0</v>
      </c>
      <c r="O23" s="235">
        <f>$F23*N23</f>
        <v>0</v>
      </c>
      <c r="P23" s="760">
        <f>O23/1000000</f>
        <v>0</v>
      </c>
      <c r="Q23" s="341"/>
    </row>
    <row r="24" spans="1:17" ht="21" customHeight="1">
      <c r="A24" s="192">
        <v>9</v>
      </c>
      <c r="B24" s="217" t="s">
        <v>238</v>
      </c>
      <c r="C24" s="215">
        <v>4864804</v>
      </c>
      <c r="D24" s="201" t="s">
        <v>12</v>
      </c>
      <c r="E24" s="75" t="s">
        <v>300</v>
      </c>
      <c r="F24" s="216">
        <v>187.5</v>
      </c>
      <c r="G24" s="248">
        <v>993263</v>
      </c>
      <c r="H24" s="249">
        <v>993263</v>
      </c>
      <c r="I24" s="235">
        <f>G24-H24</f>
        <v>0</v>
      </c>
      <c r="J24" s="235">
        <f>$F24*I24</f>
        <v>0</v>
      </c>
      <c r="K24" s="760">
        <f>J24/1000000</f>
        <v>0</v>
      </c>
      <c r="L24" s="248">
        <v>993619</v>
      </c>
      <c r="M24" s="249">
        <v>993619</v>
      </c>
      <c r="N24" s="235">
        <f>L24-M24</f>
        <v>0</v>
      </c>
      <c r="O24" s="235">
        <f>$F24*N24</f>
        <v>0</v>
      </c>
      <c r="P24" s="760">
        <f>O24/1000000</f>
        <v>0</v>
      </c>
      <c r="Q24" s="677"/>
    </row>
    <row r="25" spans="1:17" ht="19.5" customHeight="1">
      <c r="A25" s="192"/>
      <c r="B25" s="214" t="s">
        <v>239</v>
      </c>
      <c r="C25" s="217"/>
      <c r="D25" s="201"/>
      <c r="E25" s="75"/>
      <c r="F25" s="218"/>
      <c r="G25" s="248"/>
      <c r="H25" s="249"/>
      <c r="I25" s="235"/>
      <c r="J25" s="235"/>
      <c r="K25" s="773">
        <f>SUM(K23:K24)</f>
        <v>0</v>
      </c>
      <c r="L25" s="248"/>
      <c r="M25" s="249"/>
      <c r="N25" s="235"/>
      <c r="O25" s="235"/>
      <c r="P25" s="773">
        <f>SUM(P23:P24)</f>
        <v>0</v>
      </c>
      <c r="Q25" s="333"/>
    </row>
    <row r="26" spans="1:17" ht="20.100000000000001" customHeight="1">
      <c r="A26" s="192"/>
      <c r="B26" s="214" t="s">
        <v>240</v>
      </c>
      <c r="C26" s="215"/>
      <c r="D26" s="201"/>
      <c r="E26" s="66"/>
      <c r="F26" s="216"/>
      <c r="G26" s="248"/>
      <c r="H26" s="249"/>
      <c r="I26" s="235"/>
      <c r="J26" s="235"/>
      <c r="K26" s="760"/>
      <c r="L26" s="248"/>
      <c r="M26" s="249"/>
      <c r="N26" s="235"/>
      <c r="O26" s="235"/>
      <c r="P26" s="760"/>
      <c r="Q26" s="333"/>
    </row>
    <row r="27" spans="1:17" ht="20.100000000000001" customHeight="1">
      <c r="A27" s="192"/>
      <c r="B27" s="214" t="s">
        <v>236</v>
      </c>
      <c r="C27" s="215"/>
      <c r="D27" s="201"/>
      <c r="E27" s="66"/>
      <c r="F27" s="216"/>
      <c r="G27" s="248"/>
      <c r="H27" s="249"/>
      <c r="I27" s="235"/>
      <c r="J27" s="235"/>
      <c r="K27" s="760"/>
      <c r="L27" s="248"/>
      <c r="M27" s="249"/>
      <c r="N27" s="235"/>
      <c r="O27" s="235"/>
      <c r="P27" s="760"/>
      <c r="Q27" s="333"/>
    </row>
    <row r="28" spans="1:17" ht="17.45" customHeight="1">
      <c r="A28" s="192">
        <v>10</v>
      </c>
      <c r="B28" s="217" t="s">
        <v>241</v>
      </c>
      <c r="C28" s="215">
        <v>4864818</v>
      </c>
      <c r="D28" s="201" t="s">
        <v>12</v>
      </c>
      <c r="E28" s="75" t="s">
        <v>300</v>
      </c>
      <c r="F28" s="364">
        <v>150</v>
      </c>
      <c r="G28" s="248">
        <v>0</v>
      </c>
      <c r="H28" s="249">
        <v>2613</v>
      </c>
      <c r="I28" s="235">
        <f t="shared" ref="I28:I34" si="0">G28-H28</f>
        <v>-2613</v>
      </c>
      <c r="J28" s="235">
        <f t="shared" ref="J28:J34" si="1">$F28*I28</f>
        <v>-391950</v>
      </c>
      <c r="K28" s="760">
        <f t="shared" ref="K28:K34" si="2">J28/1000000</f>
        <v>-0.39195000000000002</v>
      </c>
      <c r="L28" s="248">
        <v>1888</v>
      </c>
      <c r="M28" s="249">
        <v>1922</v>
      </c>
      <c r="N28" s="235">
        <f t="shared" ref="N28:N34" si="3">L28-M28</f>
        <v>-34</v>
      </c>
      <c r="O28" s="235">
        <f t="shared" ref="O28:O34" si="4">$F28*N28</f>
        <v>-5100</v>
      </c>
      <c r="P28" s="760">
        <f t="shared" ref="P28:P34" si="5">O28/1000000</f>
        <v>-5.1000000000000004E-3</v>
      </c>
      <c r="Q28" s="345" t="s">
        <v>521</v>
      </c>
    </row>
    <row r="29" spans="1:17" ht="21.6" customHeight="1">
      <c r="A29" s="192"/>
      <c r="B29" s="217"/>
      <c r="C29" s="215"/>
      <c r="D29" s="201"/>
      <c r="E29" s="75"/>
      <c r="F29" s="364">
        <v>150</v>
      </c>
      <c r="G29" s="248">
        <v>999344</v>
      </c>
      <c r="H29" s="249">
        <v>999999</v>
      </c>
      <c r="I29" s="235">
        <f>G29-H29</f>
        <v>-655</v>
      </c>
      <c r="J29" s="235">
        <f>$F29*I29</f>
        <v>-98250</v>
      </c>
      <c r="K29" s="760">
        <f>J29/1000000</f>
        <v>-9.8250000000000004E-2</v>
      </c>
      <c r="L29" s="248"/>
      <c r="M29" s="249"/>
      <c r="N29" s="235"/>
      <c r="O29" s="235"/>
      <c r="P29" s="760"/>
      <c r="Q29" s="345"/>
    </row>
    <row r="30" spans="1:17" ht="19.5" customHeight="1">
      <c r="A30" s="192">
        <v>11</v>
      </c>
      <c r="B30" s="217" t="s">
        <v>242</v>
      </c>
      <c r="C30" s="215">
        <v>5295199</v>
      </c>
      <c r="D30" s="201" t="s">
        <v>12</v>
      </c>
      <c r="E30" s="75" t="s">
        <v>300</v>
      </c>
      <c r="F30" s="364">
        <v>937.5</v>
      </c>
      <c r="G30" s="248">
        <v>995996</v>
      </c>
      <c r="H30" s="249">
        <v>996335</v>
      </c>
      <c r="I30" s="235">
        <f t="shared" si="0"/>
        <v>-339</v>
      </c>
      <c r="J30" s="235">
        <f t="shared" si="1"/>
        <v>-317812.5</v>
      </c>
      <c r="K30" s="760">
        <f t="shared" si="2"/>
        <v>-0.3178125</v>
      </c>
      <c r="L30" s="248">
        <v>996980</v>
      </c>
      <c r="M30" s="249">
        <v>997024</v>
      </c>
      <c r="N30" s="235">
        <f t="shared" si="3"/>
        <v>-44</v>
      </c>
      <c r="O30" s="235">
        <f t="shared" si="4"/>
        <v>-41250</v>
      </c>
      <c r="P30" s="760">
        <f t="shared" si="5"/>
        <v>-4.1250000000000002E-2</v>
      </c>
      <c r="Q30" s="333"/>
    </row>
    <row r="31" spans="1:17" ht="20.100000000000001" customHeight="1">
      <c r="A31" s="192">
        <v>12</v>
      </c>
      <c r="B31" s="217" t="s">
        <v>243</v>
      </c>
      <c r="C31" s="215">
        <v>5295126</v>
      </c>
      <c r="D31" s="201" t="s">
        <v>12</v>
      </c>
      <c r="E31" s="75" t="s">
        <v>300</v>
      </c>
      <c r="F31" s="364">
        <v>93.75</v>
      </c>
      <c r="G31" s="248">
        <v>177970</v>
      </c>
      <c r="H31" s="249">
        <v>181335</v>
      </c>
      <c r="I31" s="235">
        <f t="shared" si="0"/>
        <v>-3365</v>
      </c>
      <c r="J31" s="235">
        <f t="shared" si="1"/>
        <v>-315468.75</v>
      </c>
      <c r="K31" s="760">
        <f t="shared" si="2"/>
        <v>-0.31546875000000002</v>
      </c>
      <c r="L31" s="248">
        <v>853308</v>
      </c>
      <c r="M31" s="249">
        <v>877226</v>
      </c>
      <c r="N31" s="235">
        <f t="shared" si="3"/>
        <v>-23918</v>
      </c>
      <c r="O31" s="235">
        <f t="shared" si="4"/>
        <v>-2242312.5</v>
      </c>
      <c r="P31" s="760">
        <f t="shared" si="5"/>
        <v>-2.2423125000000002</v>
      </c>
      <c r="Q31" s="333" t="s">
        <v>514</v>
      </c>
    </row>
    <row r="32" spans="1:17" ht="20.100000000000001" customHeight="1">
      <c r="A32" s="192">
        <v>13</v>
      </c>
      <c r="B32" s="217" t="s">
        <v>462</v>
      </c>
      <c r="C32" s="215">
        <v>4865123</v>
      </c>
      <c r="D32" s="201" t="s">
        <v>12</v>
      </c>
      <c r="E32" s="75" t="s">
        <v>300</v>
      </c>
      <c r="F32" s="364">
        <v>1250</v>
      </c>
      <c r="G32" s="248">
        <v>998035</v>
      </c>
      <c r="H32" s="249">
        <v>998139</v>
      </c>
      <c r="I32" s="235">
        <f t="shared" si="0"/>
        <v>-104</v>
      </c>
      <c r="J32" s="235">
        <f t="shared" si="1"/>
        <v>-130000</v>
      </c>
      <c r="K32" s="760">
        <f t="shared" si="2"/>
        <v>-0.13</v>
      </c>
      <c r="L32" s="248">
        <v>999801</v>
      </c>
      <c r="M32" s="249">
        <v>999803</v>
      </c>
      <c r="N32" s="235">
        <f t="shared" si="3"/>
        <v>-2</v>
      </c>
      <c r="O32" s="235">
        <f t="shared" si="4"/>
        <v>-2500</v>
      </c>
      <c r="P32" s="760">
        <f t="shared" si="5"/>
        <v>-2.5000000000000001E-3</v>
      </c>
      <c r="Q32" s="333"/>
    </row>
    <row r="33" spans="1:17" ht="20.100000000000001" customHeight="1">
      <c r="A33" s="192">
        <v>14</v>
      </c>
      <c r="B33" s="217" t="s">
        <v>244</v>
      </c>
      <c r="C33" s="215">
        <v>4865152</v>
      </c>
      <c r="D33" s="201" t="s">
        <v>12</v>
      </c>
      <c r="E33" s="75" t="s">
        <v>300</v>
      </c>
      <c r="F33" s="364">
        <v>1000</v>
      </c>
      <c r="G33" s="248">
        <v>997168</v>
      </c>
      <c r="H33" s="249">
        <v>997252</v>
      </c>
      <c r="I33" s="235">
        <f t="shared" si="0"/>
        <v>-84</v>
      </c>
      <c r="J33" s="235">
        <f t="shared" si="1"/>
        <v>-84000</v>
      </c>
      <c r="K33" s="760">
        <f t="shared" si="2"/>
        <v>-8.4000000000000005E-2</v>
      </c>
      <c r="L33" s="248">
        <v>998625</v>
      </c>
      <c r="M33" s="249">
        <v>998639</v>
      </c>
      <c r="N33" s="235">
        <f t="shared" si="3"/>
        <v>-14</v>
      </c>
      <c r="O33" s="235">
        <f t="shared" si="4"/>
        <v>-14000</v>
      </c>
      <c r="P33" s="760">
        <f t="shared" si="5"/>
        <v>-1.4E-2</v>
      </c>
      <c r="Q33" s="341"/>
    </row>
    <row r="34" spans="1:17" ht="20.100000000000001" customHeight="1">
      <c r="A34" s="192">
        <v>15</v>
      </c>
      <c r="B34" s="217" t="s">
        <v>325</v>
      </c>
      <c r="C34" s="215">
        <v>4864821</v>
      </c>
      <c r="D34" s="201" t="s">
        <v>12</v>
      </c>
      <c r="E34" s="75" t="s">
        <v>300</v>
      </c>
      <c r="F34" s="364">
        <v>1000</v>
      </c>
      <c r="G34" s="248">
        <v>954496</v>
      </c>
      <c r="H34" s="249">
        <v>956225</v>
      </c>
      <c r="I34" s="235">
        <f t="shared" si="0"/>
        <v>-1729</v>
      </c>
      <c r="J34" s="235">
        <f t="shared" si="1"/>
        <v>-1729000</v>
      </c>
      <c r="K34" s="760">
        <f t="shared" si="2"/>
        <v>-1.7290000000000001</v>
      </c>
      <c r="L34" s="248">
        <v>987627</v>
      </c>
      <c r="M34" s="249">
        <v>987642</v>
      </c>
      <c r="N34" s="235">
        <f t="shared" si="3"/>
        <v>-15</v>
      </c>
      <c r="O34" s="235">
        <f t="shared" si="4"/>
        <v>-15000</v>
      </c>
      <c r="P34" s="760">
        <f t="shared" si="5"/>
        <v>-1.4999999999999999E-2</v>
      </c>
      <c r="Q34" s="347"/>
    </row>
    <row r="35" spans="1:17" ht="20.100000000000001" customHeight="1">
      <c r="A35" s="192"/>
      <c r="B35" s="214" t="s">
        <v>231</v>
      </c>
      <c r="C35" s="215"/>
      <c r="D35" s="201"/>
      <c r="E35" s="66"/>
      <c r="F35" s="216"/>
      <c r="G35" s="248"/>
      <c r="H35" s="249"/>
      <c r="I35" s="235"/>
      <c r="J35" s="235"/>
      <c r="K35" s="760"/>
      <c r="L35" s="248"/>
      <c r="M35" s="249"/>
      <c r="N35" s="235"/>
      <c r="O35" s="235"/>
      <c r="P35" s="760"/>
      <c r="Q35" s="333"/>
    </row>
    <row r="36" spans="1:17" ht="20.100000000000001" customHeight="1">
      <c r="A36" s="192">
        <v>16</v>
      </c>
      <c r="B36" s="217" t="s">
        <v>245</v>
      </c>
      <c r="C36" s="215">
        <v>5252046</v>
      </c>
      <c r="D36" s="201" t="s">
        <v>12</v>
      </c>
      <c r="E36" s="75" t="s">
        <v>300</v>
      </c>
      <c r="F36" s="364">
        <v>-625</v>
      </c>
      <c r="G36" s="248">
        <v>999394</v>
      </c>
      <c r="H36" s="249">
        <v>999498</v>
      </c>
      <c r="I36" s="235">
        <f>G36-H36</f>
        <v>-104</v>
      </c>
      <c r="J36" s="235">
        <f>$F36*I36</f>
        <v>65000</v>
      </c>
      <c r="K36" s="760">
        <f>J36/1000000</f>
        <v>6.5000000000000002E-2</v>
      </c>
      <c r="L36" s="248">
        <v>525</v>
      </c>
      <c r="M36" s="249">
        <v>523</v>
      </c>
      <c r="N36" s="235">
        <f>L36-M36</f>
        <v>2</v>
      </c>
      <c r="O36" s="235">
        <f>$F36*N36</f>
        <v>-1250</v>
      </c>
      <c r="P36" s="760">
        <f>O36/1000000</f>
        <v>-1.25E-3</v>
      </c>
      <c r="Q36" s="603"/>
    </row>
    <row r="37" spans="1:17" ht="20.100000000000001" customHeight="1">
      <c r="A37" s="192">
        <v>17</v>
      </c>
      <c r="B37" s="217" t="s">
        <v>248</v>
      </c>
      <c r="C37" s="215">
        <v>4902559</v>
      </c>
      <c r="D37" s="201" t="s">
        <v>12</v>
      </c>
      <c r="E37" s="75" t="s">
        <v>300</v>
      </c>
      <c r="F37" s="215">
        <v>-300</v>
      </c>
      <c r="G37" s="248">
        <v>188</v>
      </c>
      <c r="H37" s="249">
        <v>194</v>
      </c>
      <c r="I37" s="235">
        <f>G37-H37</f>
        <v>-6</v>
      </c>
      <c r="J37" s="235">
        <f>$F37*I37</f>
        <v>1800</v>
      </c>
      <c r="K37" s="760">
        <f>J37/1000000</f>
        <v>1.8E-3</v>
      </c>
      <c r="L37" s="248">
        <v>999935</v>
      </c>
      <c r="M37" s="249">
        <v>999935</v>
      </c>
      <c r="N37" s="235">
        <f>L37-M37</f>
        <v>0</v>
      </c>
      <c r="O37" s="235">
        <f>$F37*N37</f>
        <v>0</v>
      </c>
      <c r="P37" s="760">
        <f>O37/1000000</f>
        <v>0</v>
      </c>
      <c r="Q37" s="333"/>
    </row>
    <row r="38" spans="1:17" ht="20.100000000000001" customHeight="1" thickBot="1">
      <c r="A38" s="219"/>
      <c r="B38" s="220" t="s">
        <v>246</v>
      </c>
      <c r="C38" s="220"/>
      <c r="D38" s="220"/>
      <c r="E38" s="220"/>
      <c r="F38" s="220"/>
      <c r="G38" s="80"/>
      <c r="H38" s="79"/>
      <c r="I38" s="79"/>
      <c r="J38" s="79"/>
      <c r="K38" s="308">
        <f>SUM(K28:K37)</f>
        <v>-2.9996812500000005</v>
      </c>
      <c r="L38" s="224"/>
      <c r="M38" s="493"/>
      <c r="N38" s="493"/>
      <c r="O38" s="493"/>
      <c r="P38" s="221">
        <f>SUM(P28:P37)</f>
        <v>-2.3214125000000001</v>
      </c>
      <c r="Q38" s="400"/>
    </row>
    <row r="39" spans="1:17" ht="13.5" thickTop="1">
      <c r="A39" s="39"/>
      <c r="B39" s="2"/>
      <c r="C39" s="73"/>
      <c r="D39" s="39"/>
      <c r="E39" s="73"/>
      <c r="F39" s="6"/>
      <c r="G39" s="6"/>
      <c r="H39" s="6"/>
      <c r="I39" s="6"/>
      <c r="J39" s="6"/>
      <c r="K39" s="225"/>
      <c r="L39" s="225"/>
      <c r="M39" s="392"/>
      <c r="N39" s="392"/>
      <c r="O39" s="392"/>
      <c r="P39" s="761"/>
    </row>
    <row r="40" spans="1:17">
      <c r="K40" s="761"/>
      <c r="L40" s="392"/>
      <c r="M40" s="392"/>
      <c r="N40" s="392"/>
      <c r="O40" s="392"/>
      <c r="P40" s="761"/>
    </row>
    <row r="41" spans="1:17">
      <c r="G41" s="494"/>
      <c r="K41" s="761"/>
      <c r="L41" s="392"/>
      <c r="M41" s="392"/>
      <c r="N41" s="392"/>
      <c r="O41" s="392"/>
      <c r="P41" s="761"/>
    </row>
    <row r="42" spans="1:17" ht="21.75">
      <c r="B42" s="145" t="s">
        <v>287</v>
      </c>
      <c r="K42" s="495">
        <f>K20</f>
        <v>-0.80424574699999996</v>
      </c>
      <c r="L42" s="496"/>
      <c r="M42" s="496"/>
      <c r="N42" s="496"/>
      <c r="O42" s="496"/>
      <c r="P42" s="495">
        <f>P20</f>
        <v>-6.2741662000000004E-2</v>
      </c>
    </row>
    <row r="43" spans="1:17" ht="21.75">
      <c r="B43" s="145" t="s">
        <v>288</v>
      </c>
      <c r="K43" s="495">
        <f>K25</f>
        <v>0</v>
      </c>
      <c r="L43" s="496"/>
      <c r="M43" s="496"/>
      <c r="N43" s="496"/>
      <c r="O43" s="496"/>
      <c r="P43" s="495">
        <f>P25</f>
        <v>0</v>
      </c>
    </row>
    <row r="44" spans="1:17" ht="21.75">
      <c r="B44" s="145" t="s">
        <v>289</v>
      </c>
      <c r="K44" s="495">
        <f>K38</f>
        <v>-2.9996812500000005</v>
      </c>
      <c r="L44" s="496"/>
      <c r="M44" s="496"/>
      <c r="N44" s="496"/>
      <c r="O44" s="496"/>
      <c r="P44" s="497">
        <f>P38</f>
        <v>-2.3214125000000001</v>
      </c>
    </row>
  </sheetData>
  <phoneticPr fontId="5" type="noConversion"/>
  <printOptions horizontalCentered="1"/>
  <pageMargins left="0.4" right="0.38" top="0.59" bottom="0.57999999999999996" header="0.5" footer="0.5"/>
  <pageSetup scale="54" orientation="landscape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7"/>
  <dimension ref="A1:IV104"/>
  <sheetViews>
    <sheetView view="pageBreakPreview" zoomScale="70" zoomScaleNormal="75" zoomScaleSheetLayoutView="70" workbookViewId="0">
      <selection activeCell="K57" sqref="K57"/>
    </sheetView>
  </sheetViews>
  <sheetFormatPr defaultRowHeight="12.75"/>
  <cols>
    <col min="1" max="1" width="6.28515625" customWidth="1"/>
    <col min="2" max="2" width="15.140625" customWidth="1"/>
    <col min="3" max="3" width="13.140625" customWidth="1"/>
    <col min="5" max="5" width="14.42578125" customWidth="1"/>
    <col min="6" max="6" width="8.42578125" customWidth="1"/>
    <col min="7" max="7" width="13.5703125" customWidth="1"/>
    <col min="8" max="8" width="14.85546875" customWidth="1"/>
    <col min="9" max="9" width="13" customWidth="1"/>
    <col min="10" max="10" width="14.140625" customWidth="1"/>
    <col min="11" max="11" width="13.85546875" style="868" customWidth="1"/>
    <col min="12" max="12" width="12.7109375" customWidth="1"/>
    <col min="13" max="14" width="11.28515625" customWidth="1"/>
    <col min="15" max="15" width="13.42578125" customWidth="1"/>
    <col min="16" max="16" width="16.28515625" style="103" customWidth="1"/>
    <col min="17" max="17" width="18.7109375" customWidth="1"/>
    <col min="18" max="18" width="7.5703125" customWidth="1"/>
  </cols>
  <sheetData>
    <row r="1" spans="1:17" ht="26.25">
      <c r="A1" s="1" t="s">
        <v>210</v>
      </c>
    </row>
    <row r="2" spans="1:17" ht="20.25">
      <c r="A2" s="231" t="s">
        <v>211</v>
      </c>
      <c r="P2" s="877" t="str">
        <f>NDPL!Q1</f>
        <v>DECEMBER-2024</v>
      </c>
    </row>
    <row r="3" spans="1:17" ht="18">
      <c r="A3" s="141" t="s">
        <v>303</v>
      </c>
      <c r="B3" s="141"/>
      <c r="C3" s="187"/>
      <c r="D3" s="188"/>
      <c r="E3" s="188"/>
      <c r="F3" s="187"/>
      <c r="G3" s="187"/>
      <c r="H3" s="187"/>
      <c r="I3" s="187"/>
    </row>
    <row r="4" spans="1:17" ht="24" thickBot="1">
      <c r="A4" s="3"/>
      <c r="G4" s="12"/>
      <c r="H4" s="12"/>
      <c r="I4" s="35" t="s">
        <v>347</v>
      </c>
      <c r="J4" s="12"/>
      <c r="K4" s="869"/>
      <c r="L4" s="12"/>
      <c r="M4" s="12"/>
      <c r="N4" s="35" t="s">
        <v>348</v>
      </c>
      <c r="O4" s="12"/>
      <c r="P4" s="632"/>
    </row>
    <row r="5" spans="1:17" ht="51.75" customHeight="1" thickTop="1" thickBot="1">
      <c r="A5" s="25" t="s">
        <v>8</v>
      </c>
      <c r="B5" s="22" t="s">
        <v>9</v>
      </c>
      <c r="C5" s="23" t="s">
        <v>1</v>
      </c>
      <c r="D5" s="23" t="s">
        <v>2</v>
      </c>
      <c r="E5" s="23" t="s">
        <v>3</v>
      </c>
      <c r="F5" s="23" t="s">
        <v>10</v>
      </c>
      <c r="G5" s="25" t="str">
        <f>NDPL!G5</f>
        <v>FINAL READING 31/12/2024</v>
      </c>
      <c r="H5" s="23" t="str">
        <f>NDPL!H5</f>
        <v>INTIAL READING 01/12/2024</v>
      </c>
      <c r="I5" s="23" t="s">
        <v>4</v>
      </c>
      <c r="J5" s="23" t="s">
        <v>5</v>
      </c>
      <c r="K5" s="791" t="s">
        <v>6</v>
      </c>
      <c r="L5" s="25" t="str">
        <f>NDPL!G5</f>
        <v>FINAL READING 31/12/2024</v>
      </c>
      <c r="M5" s="23" t="str">
        <f>NDPL!H5</f>
        <v>INTIAL READING 01/12/2024</v>
      </c>
      <c r="N5" s="23" t="s">
        <v>4</v>
      </c>
      <c r="O5" s="23" t="s">
        <v>5</v>
      </c>
      <c r="P5" s="878" t="s">
        <v>6</v>
      </c>
      <c r="Q5" s="24" t="s">
        <v>266</v>
      </c>
    </row>
    <row r="6" spans="1:17" ht="14.25" thickTop="1" thickBot="1"/>
    <row r="7" spans="1:17" ht="14.25" thickTop="1" thickBot="1">
      <c r="A7" s="17"/>
      <c r="B7" s="87"/>
      <c r="C7" s="18"/>
      <c r="D7" s="18"/>
      <c r="E7" s="18"/>
      <c r="F7" s="20"/>
      <c r="G7" s="17"/>
      <c r="H7" s="18"/>
      <c r="I7" s="18"/>
      <c r="J7" s="18"/>
      <c r="K7" s="870"/>
      <c r="L7" s="17"/>
      <c r="M7" s="18"/>
      <c r="N7" s="18"/>
      <c r="O7" s="18"/>
      <c r="P7" s="838"/>
      <c r="Q7" s="115"/>
    </row>
    <row r="8" spans="1:17" ht="19.5">
      <c r="A8" s="671" t="s">
        <v>457</v>
      </c>
      <c r="B8" s="613" t="s">
        <v>253</v>
      </c>
      <c r="C8" s="614"/>
      <c r="D8" s="615"/>
      <c r="E8" s="615"/>
      <c r="F8" s="616"/>
      <c r="G8" s="617"/>
      <c r="H8" s="36"/>
      <c r="I8" s="618"/>
      <c r="J8" s="618"/>
      <c r="K8" s="839"/>
      <c r="L8" s="619"/>
      <c r="M8" s="620"/>
      <c r="N8" s="618"/>
      <c r="O8" s="618"/>
      <c r="P8" s="839"/>
      <c r="Q8" s="621"/>
    </row>
    <row r="9" spans="1:17" ht="18">
      <c r="A9" s="170"/>
      <c r="B9" s="314" t="s">
        <v>254</v>
      </c>
      <c r="C9" s="117" t="s">
        <v>448</v>
      </c>
      <c r="D9" s="90"/>
      <c r="E9" s="88"/>
      <c r="F9" s="89"/>
      <c r="G9" s="16"/>
      <c r="H9" s="12"/>
      <c r="I9" s="52"/>
      <c r="J9" s="52"/>
      <c r="K9" s="840"/>
      <c r="L9" s="140"/>
      <c r="M9" s="52"/>
      <c r="N9" s="52"/>
      <c r="O9" s="52"/>
      <c r="P9" s="840"/>
      <c r="Q9" s="622"/>
    </row>
    <row r="10" spans="1:17" s="329" customFormat="1" ht="18">
      <c r="A10" s="623">
        <v>1</v>
      </c>
      <c r="B10" s="383" t="s">
        <v>250</v>
      </c>
      <c r="C10" s="313">
        <v>4865015</v>
      </c>
      <c r="D10" s="325" t="s">
        <v>12</v>
      </c>
      <c r="E10" s="88" t="s">
        <v>307</v>
      </c>
      <c r="F10" s="384">
        <v>2000</v>
      </c>
      <c r="G10" s="248">
        <v>39724</v>
      </c>
      <c r="H10" s="249">
        <v>38209</v>
      </c>
      <c r="I10" s="235">
        <f>G10-H10</f>
        <v>1515</v>
      </c>
      <c r="J10" s="235">
        <f>$F10*I10</f>
        <v>3030000</v>
      </c>
      <c r="K10" s="854">
        <f>J10/1000000</f>
        <v>3.03</v>
      </c>
      <c r="L10" s="248">
        <v>79</v>
      </c>
      <c r="M10" s="249">
        <v>77</v>
      </c>
      <c r="N10" s="235">
        <f>L10-M10</f>
        <v>2</v>
      </c>
      <c r="O10" s="235">
        <f>$F10*N10</f>
        <v>4000</v>
      </c>
      <c r="P10" s="760">
        <f>O10/1000000</f>
        <v>4.0000000000000001E-3</v>
      </c>
      <c r="Q10" s="624"/>
    </row>
    <row r="11" spans="1:17" s="688" customFormat="1" ht="18">
      <c r="A11" s="623">
        <v>2</v>
      </c>
      <c r="B11" s="383" t="s">
        <v>252</v>
      </c>
      <c r="C11" s="313">
        <v>4864969</v>
      </c>
      <c r="D11" s="325" t="s">
        <v>12</v>
      </c>
      <c r="E11" s="88" t="s">
        <v>307</v>
      </c>
      <c r="F11" s="313">
        <v>2000</v>
      </c>
      <c r="G11" s="248">
        <v>30399</v>
      </c>
      <c r="H11" s="249">
        <v>28907</v>
      </c>
      <c r="I11" s="235">
        <f>G11-H11</f>
        <v>1492</v>
      </c>
      <c r="J11" s="235">
        <f>$F11*I11</f>
        <v>2984000</v>
      </c>
      <c r="K11" s="854">
        <f>J11/1000000</f>
        <v>2.984</v>
      </c>
      <c r="L11" s="248">
        <v>76</v>
      </c>
      <c r="M11" s="249">
        <v>73</v>
      </c>
      <c r="N11" s="235">
        <f>L11-M11</f>
        <v>3</v>
      </c>
      <c r="O11" s="235">
        <f>$F11*N11</f>
        <v>6000</v>
      </c>
      <c r="P11" s="760">
        <f>O11/1000000</f>
        <v>6.0000000000000001E-3</v>
      </c>
      <c r="Q11" s="625"/>
    </row>
    <row r="12" spans="1:17" ht="15.75">
      <c r="A12" s="171"/>
      <c r="B12" s="12"/>
      <c r="C12" s="12"/>
      <c r="D12" s="12"/>
      <c r="E12" s="12"/>
      <c r="F12" s="12"/>
      <c r="G12" s="248"/>
      <c r="H12" s="626" t="s">
        <v>444</v>
      </c>
      <c r="I12" s="12"/>
      <c r="J12" s="12"/>
      <c r="K12" s="842">
        <f>SUM(K10:K11)</f>
        <v>6.0139999999999993</v>
      </c>
      <c r="L12" s="248"/>
      <c r="M12" s="12"/>
      <c r="N12" s="12"/>
      <c r="O12" s="12"/>
      <c r="P12" s="841">
        <f>SUM(P10:P11)</f>
        <v>0.01</v>
      </c>
      <c r="Q12" s="625"/>
    </row>
    <row r="13" spans="1:17" ht="15.75">
      <c r="A13" s="171"/>
      <c r="B13" s="12"/>
      <c r="C13" s="12"/>
      <c r="D13" s="12"/>
      <c r="E13" s="12"/>
      <c r="F13" s="12"/>
      <c r="G13" s="248"/>
      <c r="H13" s="626" t="s">
        <v>445</v>
      </c>
      <c r="I13" s="12"/>
      <c r="J13" s="627" t="s">
        <v>446</v>
      </c>
      <c r="K13" s="842">
        <f>SUM(NDMC!K32,BYPL!K32)</f>
        <v>-5.9005000000000001</v>
      </c>
      <c r="L13" s="248"/>
      <c r="M13" s="12"/>
      <c r="N13" s="12"/>
      <c r="O13" s="12"/>
      <c r="P13" s="841">
        <f>SUM(NDMC!P32,BYPL!P32)</f>
        <v>-2.1500000000000002E-2</v>
      </c>
      <c r="Q13" s="625"/>
    </row>
    <row r="14" spans="1:17" ht="15.75">
      <c r="A14" s="628"/>
      <c r="B14" s="91"/>
      <c r="C14" s="84"/>
      <c r="D14" s="325"/>
      <c r="E14" s="92"/>
      <c r="F14" s="93"/>
      <c r="G14" s="96"/>
      <c r="H14" s="626" t="s">
        <v>447</v>
      </c>
      <c r="I14" s="52"/>
      <c r="J14" s="52"/>
      <c r="K14" s="842">
        <f>SUM(K12,-K13)</f>
        <v>11.9145</v>
      </c>
      <c r="L14" s="140"/>
      <c r="M14" s="52"/>
      <c r="N14" s="52"/>
      <c r="O14" s="52"/>
      <c r="P14" s="842">
        <f>SUM(P12,-P13)</f>
        <v>3.15E-2</v>
      </c>
      <c r="Q14" s="622"/>
    </row>
    <row r="15" spans="1:17" ht="16.5">
      <c r="A15" s="672"/>
      <c r="B15" s="490" t="s">
        <v>454</v>
      </c>
      <c r="C15" s="379"/>
      <c r="D15" s="380"/>
      <c r="E15" s="380"/>
      <c r="F15" s="381"/>
      <c r="G15" s="96"/>
      <c r="H15" s="69"/>
      <c r="I15" s="235"/>
      <c r="J15" s="235"/>
      <c r="K15" s="855"/>
      <c r="L15" s="248"/>
      <c r="M15" s="249"/>
      <c r="N15" s="235"/>
      <c r="O15" s="235"/>
      <c r="P15" s="773"/>
      <c r="Q15" s="629"/>
    </row>
    <row r="16" spans="1:17" ht="18">
      <c r="A16" s="673"/>
      <c r="B16" s="289" t="s">
        <v>257</v>
      </c>
      <c r="C16" s="630" t="s">
        <v>449</v>
      </c>
      <c r="D16" s="289"/>
      <c r="E16" s="289"/>
      <c r="F16" s="289"/>
      <c r="G16" s="649">
        <v>29.67</v>
      </c>
      <c r="H16" s="289" t="s">
        <v>259</v>
      </c>
      <c r="I16" s="289"/>
      <c r="J16" s="314"/>
      <c r="K16" s="856">
        <f t="shared" ref="K16:K21" si="0">($K$14*G16)/100</f>
        <v>3.5350321500000002</v>
      </c>
      <c r="L16" s="248"/>
      <c r="M16" s="289"/>
      <c r="N16" s="289"/>
      <c r="O16" s="289"/>
      <c r="P16" s="843">
        <f t="shared" ref="P16:P21" si="1">($P$14*G16)/100</f>
        <v>9.3460499999999998E-3</v>
      </c>
      <c r="Q16" s="650"/>
    </row>
    <row r="17" spans="1:17" ht="18">
      <c r="A17" s="673"/>
      <c r="B17" s="289" t="s">
        <v>308</v>
      </c>
      <c r="C17" s="630" t="s">
        <v>449</v>
      </c>
      <c r="D17" s="289"/>
      <c r="E17" s="289"/>
      <c r="F17" s="289"/>
      <c r="G17" s="649">
        <v>41.53</v>
      </c>
      <c r="H17" s="289" t="s">
        <v>259</v>
      </c>
      <c r="I17" s="289"/>
      <c r="J17" s="314"/>
      <c r="K17" s="856">
        <f t="shared" si="0"/>
        <v>4.94809185</v>
      </c>
      <c r="L17" s="248"/>
      <c r="M17" s="12"/>
      <c r="N17" s="289"/>
      <c r="O17" s="289"/>
      <c r="P17" s="843">
        <f t="shared" si="1"/>
        <v>1.308195E-2</v>
      </c>
      <c r="Q17" s="650"/>
    </row>
    <row r="18" spans="1:17" ht="18">
      <c r="A18" s="673"/>
      <c r="B18" s="289" t="s">
        <v>309</v>
      </c>
      <c r="C18" s="630" t="s">
        <v>449</v>
      </c>
      <c r="D18" s="289"/>
      <c r="E18" s="289"/>
      <c r="F18" s="289"/>
      <c r="G18" s="649">
        <v>22.74</v>
      </c>
      <c r="H18" s="289" t="s">
        <v>259</v>
      </c>
      <c r="I18" s="289"/>
      <c r="J18" s="314"/>
      <c r="K18" s="856">
        <f t="shared" si="0"/>
        <v>2.7093572999999997</v>
      </c>
      <c r="L18" s="248"/>
      <c r="M18" s="289"/>
      <c r="N18" s="289"/>
      <c r="O18" s="289"/>
      <c r="P18" s="843">
        <f t="shared" si="1"/>
        <v>7.1631000000000004E-3</v>
      </c>
      <c r="Q18" s="650"/>
    </row>
    <row r="19" spans="1:17" ht="18">
      <c r="A19" s="673"/>
      <c r="B19" s="289" t="s">
        <v>310</v>
      </c>
      <c r="C19" s="630" t="s">
        <v>449</v>
      </c>
      <c r="D19" s="289"/>
      <c r="E19" s="289"/>
      <c r="F19" s="289"/>
      <c r="G19" s="649">
        <v>4.95</v>
      </c>
      <c r="H19" s="289" t="s">
        <v>259</v>
      </c>
      <c r="I19" s="289"/>
      <c r="J19" s="314"/>
      <c r="K19" s="856">
        <f t="shared" si="0"/>
        <v>0.58976775000000004</v>
      </c>
      <c r="L19" s="248"/>
      <c r="M19" s="289"/>
      <c r="N19" s="289"/>
      <c r="O19" s="289"/>
      <c r="P19" s="843">
        <f t="shared" si="1"/>
        <v>1.5592500000000001E-3</v>
      </c>
      <c r="Q19" s="650"/>
    </row>
    <row r="20" spans="1:17" ht="18">
      <c r="A20" s="673"/>
      <c r="B20" s="289" t="s">
        <v>311</v>
      </c>
      <c r="C20" s="630" t="s">
        <v>449</v>
      </c>
      <c r="D20" s="289"/>
      <c r="E20" s="289"/>
      <c r="F20" s="289"/>
      <c r="G20" s="649">
        <v>0</v>
      </c>
      <c r="H20" s="289" t="s">
        <v>259</v>
      </c>
      <c r="I20" s="289"/>
      <c r="J20" s="314"/>
      <c r="K20" s="856">
        <f t="shared" si="0"/>
        <v>0</v>
      </c>
      <c r="L20" s="248"/>
      <c r="M20" s="645"/>
      <c r="N20" s="645"/>
      <c r="O20" s="645"/>
      <c r="P20" s="843">
        <f t="shared" si="1"/>
        <v>0</v>
      </c>
      <c r="Q20" s="650"/>
    </row>
    <row r="21" spans="1:17" ht="18">
      <c r="A21" s="673"/>
      <c r="B21" s="289" t="s">
        <v>412</v>
      </c>
      <c r="C21" s="630" t="s">
        <v>449</v>
      </c>
      <c r="D21" s="12"/>
      <c r="E21" s="12"/>
      <c r="F21" s="631"/>
      <c r="G21" s="649">
        <v>0</v>
      </c>
      <c r="H21" s="289" t="s">
        <v>259</v>
      </c>
      <c r="I21" s="12"/>
      <c r="J21" s="632"/>
      <c r="K21" s="856">
        <f t="shared" si="0"/>
        <v>0</v>
      </c>
      <c r="L21" s="248"/>
      <c r="M21" s="14"/>
      <c r="N21" s="14"/>
      <c r="O21" s="14"/>
      <c r="P21" s="843">
        <f t="shared" si="1"/>
        <v>0</v>
      </c>
      <c r="Q21" s="650"/>
    </row>
    <row r="22" spans="1:17" ht="15.75" thickBot="1">
      <c r="A22" s="172"/>
      <c r="B22" s="37"/>
      <c r="C22" s="37"/>
      <c r="D22" s="37"/>
      <c r="E22" s="37"/>
      <c r="F22" s="37"/>
      <c r="G22" s="639"/>
      <c r="H22" s="37"/>
      <c r="I22" s="37"/>
      <c r="J22" s="37"/>
      <c r="K22" s="871"/>
      <c r="L22" s="639"/>
      <c r="M22" s="37"/>
      <c r="N22" s="37"/>
      <c r="O22" s="37"/>
      <c r="P22" s="644"/>
      <c r="Q22" s="651"/>
    </row>
    <row r="23" spans="1:17" ht="13.5" thickBot="1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869"/>
      <c r="L23" s="12"/>
      <c r="M23" s="12"/>
      <c r="N23" s="12"/>
      <c r="O23" s="12"/>
      <c r="P23" s="632"/>
      <c r="Q23" s="12"/>
    </row>
    <row r="24" spans="1:17" ht="19.5">
      <c r="A24" s="671" t="s">
        <v>458</v>
      </c>
      <c r="B24" s="613" t="s">
        <v>424</v>
      </c>
      <c r="C24" s="633"/>
      <c r="D24" s="634"/>
      <c r="E24" s="635"/>
      <c r="F24" s="636"/>
      <c r="G24" s="637"/>
      <c r="H24" s="695"/>
      <c r="I24" s="618"/>
      <c r="J24" s="618"/>
      <c r="K24" s="844"/>
      <c r="L24" s="638"/>
      <c r="M24" s="618"/>
      <c r="N24" s="618"/>
      <c r="O24" s="618"/>
      <c r="P24" s="844"/>
      <c r="Q24" s="621"/>
    </row>
    <row r="25" spans="1:17" s="329" customFormat="1" ht="18">
      <c r="A25" s="654">
        <v>1</v>
      </c>
      <c r="B25" s="91" t="s">
        <v>424</v>
      </c>
      <c r="C25" s="313">
        <v>4864884</v>
      </c>
      <c r="D25" s="538" t="s">
        <v>12</v>
      </c>
      <c r="E25" s="538" t="s">
        <v>307</v>
      </c>
      <c r="F25" s="384">
        <v>-1000</v>
      </c>
      <c r="G25" s="248">
        <v>994614</v>
      </c>
      <c r="H25" s="249">
        <v>995113</v>
      </c>
      <c r="I25" s="235">
        <f>G25-H25</f>
        <v>-499</v>
      </c>
      <c r="J25" s="235">
        <f>$F25*I25</f>
        <v>499000</v>
      </c>
      <c r="K25" s="854">
        <f>J25/1000000</f>
        <v>0.499</v>
      </c>
      <c r="L25" s="248">
        <v>994031</v>
      </c>
      <c r="M25" s="249">
        <v>994087</v>
      </c>
      <c r="N25" s="235">
        <f>L25-M25</f>
        <v>-56</v>
      </c>
      <c r="O25" s="235">
        <f>$F25*N25</f>
        <v>56000</v>
      </c>
      <c r="P25" s="760">
        <f>O25/1000000</f>
        <v>5.6000000000000001E-2</v>
      </c>
      <c r="Q25" s="624"/>
    </row>
    <row r="26" spans="1:17" s="329" customFormat="1" ht="18">
      <c r="A26" s="623"/>
      <c r="B26" s="91"/>
      <c r="C26" s="313"/>
      <c r="D26" s="538"/>
      <c r="E26" s="538"/>
      <c r="F26" s="384"/>
      <c r="G26" s="626" t="s">
        <v>450</v>
      </c>
      <c r="H26" s="356"/>
      <c r="I26" s="235"/>
      <c r="J26" s="235"/>
      <c r="K26" s="855">
        <f>K25</f>
        <v>0.499</v>
      </c>
      <c r="L26" s="248"/>
      <c r="M26" s="249"/>
      <c r="N26" s="235"/>
      <c r="O26" s="235"/>
      <c r="P26" s="773">
        <f>P25</f>
        <v>5.6000000000000001E-2</v>
      </c>
      <c r="Q26" s="624"/>
    </row>
    <row r="27" spans="1:17" s="329" customFormat="1" ht="16.5">
      <c r="A27" s="672"/>
      <c r="B27" s="490" t="s">
        <v>455</v>
      </c>
      <c r="C27" s="379"/>
      <c r="D27" s="380"/>
      <c r="E27" s="380"/>
      <c r="F27" s="381"/>
      <c r="G27" s="248"/>
      <c r="H27" s="69"/>
      <c r="I27" s="235"/>
      <c r="J27" s="235"/>
      <c r="K27" s="855"/>
      <c r="L27" s="248"/>
      <c r="M27" s="249"/>
      <c r="N27" s="235"/>
      <c r="O27" s="235"/>
      <c r="P27" s="773"/>
      <c r="Q27" s="624"/>
    </row>
    <row r="28" spans="1:17" s="329" customFormat="1" ht="18">
      <c r="A28" s="673"/>
      <c r="B28" s="289" t="s">
        <v>257</v>
      </c>
      <c r="C28" s="630" t="s">
        <v>449</v>
      </c>
      <c r="D28" s="289"/>
      <c r="E28" s="289"/>
      <c r="F28" s="289"/>
      <c r="G28" s="649">
        <v>29.2</v>
      </c>
      <c r="H28" s="289" t="s">
        <v>259</v>
      </c>
      <c r="I28" s="289"/>
      <c r="J28" s="314"/>
      <c r="K28" s="856">
        <f t="shared" ref="K28:K33" si="2">($K$26*G28)/100</f>
        <v>0.145708</v>
      </c>
      <c r="L28" s="649"/>
      <c r="M28" s="289"/>
      <c r="N28" s="289"/>
      <c r="O28" s="289"/>
      <c r="P28" s="843">
        <f t="shared" ref="P28:P33" si="3">($P$26*G28)/100</f>
        <v>1.6351999999999998E-2</v>
      </c>
      <c r="Q28" s="624"/>
    </row>
    <row r="29" spans="1:17" s="329" customFormat="1" ht="18">
      <c r="A29" s="673"/>
      <c r="B29" s="289" t="s">
        <v>308</v>
      </c>
      <c r="C29" s="630" t="s">
        <v>449</v>
      </c>
      <c r="D29" s="289"/>
      <c r="E29" s="289"/>
      <c r="F29" s="289"/>
      <c r="G29" s="649">
        <v>41.81</v>
      </c>
      <c r="H29" s="289" t="s">
        <v>259</v>
      </c>
      <c r="I29" s="289"/>
      <c r="J29" s="314"/>
      <c r="K29" s="856">
        <f t="shared" si="2"/>
        <v>0.20863189999999998</v>
      </c>
      <c r="L29" s="649"/>
      <c r="M29" s="12"/>
      <c r="N29" s="289"/>
      <c r="O29" s="289"/>
      <c r="P29" s="843">
        <f t="shared" si="3"/>
        <v>2.3413600000000003E-2</v>
      </c>
      <c r="Q29" s="624"/>
    </row>
    <row r="30" spans="1:17" s="329" customFormat="1" ht="18">
      <c r="A30" s="673"/>
      <c r="B30" s="289" t="s">
        <v>309</v>
      </c>
      <c r="C30" s="630" t="s">
        <v>449</v>
      </c>
      <c r="D30" s="289"/>
      <c r="E30" s="289"/>
      <c r="F30" s="289"/>
      <c r="G30" s="649">
        <v>23.9</v>
      </c>
      <c r="H30" s="289" t="s">
        <v>259</v>
      </c>
      <c r="I30" s="289"/>
      <c r="J30" s="314"/>
      <c r="K30" s="856">
        <f t="shared" si="2"/>
        <v>0.11926100000000001</v>
      </c>
      <c r="L30" s="649"/>
      <c r="M30" s="289"/>
      <c r="N30" s="289"/>
      <c r="O30" s="289"/>
      <c r="P30" s="843">
        <f t="shared" si="3"/>
        <v>1.3384E-2</v>
      </c>
      <c r="Q30" s="624"/>
    </row>
    <row r="31" spans="1:17" s="329" customFormat="1" ht="18">
      <c r="A31" s="673"/>
      <c r="B31" s="289" t="s">
        <v>310</v>
      </c>
      <c r="C31" s="630" t="s">
        <v>449</v>
      </c>
      <c r="D31" s="289"/>
      <c r="E31" s="289"/>
      <c r="F31" s="289"/>
      <c r="G31" s="649">
        <v>5.09</v>
      </c>
      <c r="H31" s="289" t="s">
        <v>259</v>
      </c>
      <c r="I31" s="289"/>
      <c r="J31" s="314"/>
      <c r="K31" s="856">
        <f t="shared" si="2"/>
        <v>2.5399099999999997E-2</v>
      </c>
      <c r="L31" s="649"/>
      <c r="M31" s="289"/>
      <c r="N31" s="289"/>
      <c r="O31" s="289"/>
      <c r="P31" s="843">
        <f t="shared" si="3"/>
        <v>2.8504000000000003E-3</v>
      </c>
      <c r="Q31" s="624"/>
    </row>
    <row r="32" spans="1:17" s="329" customFormat="1" ht="18">
      <c r="A32" s="673"/>
      <c r="B32" s="289" t="s">
        <v>311</v>
      </c>
      <c r="C32" s="630" t="s">
        <v>449</v>
      </c>
      <c r="D32" s="289"/>
      <c r="E32" s="289"/>
      <c r="F32" s="289"/>
      <c r="G32" s="649">
        <v>0</v>
      </c>
      <c r="H32" s="289" t="s">
        <v>259</v>
      </c>
      <c r="I32" s="289"/>
      <c r="J32" s="314"/>
      <c r="K32" s="856">
        <f t="shared" si="2"/>
        <v>0</v>
      </c>
      <c r="L32" s="649"/>
      <c r="M32" s="289"/>
      <c r="N32" s="289"/>
      <c r="O32" s="289"/>
      <c r="P32" s="843">
        <f t="shared" si="3"/>
        <v>0</v>
      </c>
      <c r="Q32" s="624"/>
    </row>
    <row r="33" spans="1:17" s="329" customFormat="1" ht="18.75" thickBot="1">
      <c r="A33" s="674"/>
      <c r="B33" s="641" t="s">
        <v>412</v>
      </c>
      <c r="C33" s="642" t="s">
        <v>449</v>
      </c>
      <c r="D33" s="37"/>
      <c r="E33" s="37"/>
      <c r="F33" s="643"/>
      <c r="G33" s="652">
        <v>0</v>
      </c>
      <c r="H33" s="641" t="s">
        <v>259</v>
      </c>
      <c r="I33" s="37"/>
      <c r="J33" s="644"/>
      <c r="K33" s="857">
        <f t="shared" si="2"/>
        <v>0</v>
      </c>
      <c r="L33" s="652"/>
      <c r="M33" s="37"/>
      <c r="N33" s="37"/>
      <c r="O33" s="37"/>
      <c r="P33" s="845">
        <f t="shared" si="3"/>
        <v>0</v>
      </c>
      <c r="Q33" s="640"/>
    </row>
    <row r="34" spans="1:17" s="329" customFormat="1" ht="18.75" thickBot="1">
      <c r="A34" s="223"/>
      <c r="B34" s="696"/>
      <c r="C34" s="697"/>
      <c r="D34" s="698"/>
      <c r="E34" s="698"/>
      <c r="F34" s="699"/>
      <c r="G34" s="700"/>
      <c r="H34" s="696"/>
      <c r="I34" s="698"/>
      <c r="J34" s="701"/>
      <c r="K34" s="863"/>
      <c r="L34" s="698"/>
      <c r="M34" s="698"/>
      <c r="N34" s="698"/>
      <c r="O34" s="698"/>
      <c r="P34" s="846"/>
      <c r="Q34" s="356"/>
    </row>
    <row r="35" spans="1:17" ht="19.5">
      <c r="A35" s="671" t="s">
        <v>459</v>
      </c>
      <c r="B35" s="613" t="s">
        <v>296</v>
      </c>
      <c r="C35" s="36"/>
      <c r="D35" s="36"/>
      <c r="E35" s="36"/>
      <c r="F35" s="36"/>
      <c r="G35" s="646"/>
      <c r="H35" s="36"/>
      <c r="I35" s="36"/>
      <c r="J35" s="36"/>
      <c r="K35" s="872"/>
      <c r="L35" s="646"/>
      <c r="M35" s="36"/>
      <c r="N35" s="36"/>
      <c r="O35" s="36"/>
      <c r="P35" s="799"/>
      <c r="Q35" s="647"/>
    </row>
    <row r="36" spans="1:17" s="329" customFormat="1">
      <c r="A36" s="426"/>
      <c r="B36" s="94" t="s">
        <v>299</v>
      </c>
      <c r="C36" s="95" t="s">
        <v>249</v>
      </c>
      <c r="D36" s="356"/>
      <c r="E36" s="356"/>
      <c r="F36" s="492"/>
      <c r="G36" s="498"/>
      <c r="H36" s="356"/>
      <c r="I36" s="356"/>
      <c r="J36" s="356"/>
      <c r="K36" s="824"/>
      <c r="L36" s="498"/>
      <c r="M36" s="356"/>
      <c r="N36" s="356"/>
      <c r="O36" s="356"/>
      <c r="P36" s="837"/>
      <c r="Q36" s="624"/>
    </row>
    <row r="37" spans="1:17" s="329" customFormat="1" ht="16.5">
      <c r="A37" s="654">
        <v>1</v>
      </c>
      <c r="B37" s="356" t="s">
        <v>297</v>
      </c>
      <c r="C37" s="357">
        <v>5100238</v>
      </c>
      <c r="D37" s="92" t="s">
        <v>12</v>
      </c>
      <c r="E37" s="92" t="s">
        <v>251</v>
      </c>
      <c r="F37" s="358">
        <v>-750</v>
      </c>
      <c r="G37" s="248">
        <v>203808</v>
      </c>
      <c r="H37" s="249">
        <v>203327</v>
      </c>
      <c r="I37" s="235">
        <f>G37-H37</f>
        <v>481</v>
      </c>
      <c r="J37" s="235">
        <f>$F37*I37</f>
        <v>-360750</v>
      </c>
      <c r="K37" s="854">
        <f>J37/1000000</f>
        <v>-0.36075000000000002</v>
      </c>
      <c r="L37" s="248">
        <v>999051</v>
      </c>
      <c r="M37" s="249">
        <v>999051</v>
      </c>
      <c r="N37" s="235">
        <f>L37-M37</f>
        <v>0</v>
      </c>
      <c r="O37" s="235">
        <f>$F37*N37</f>
        <v>0</v>
      </c>
      <c r="P37" s="760">
        <f>O37/1000000</f>
        <v>0</v>
      </c>
      <c r="Q37" s="625"/>
    </row>
    <row r="38" spans="1:17" s="329" customFormat="1" ht="16.5">
      <c r="A38" s="654">
        <v>2</v>
      </c>
      <c r="B38" s="356" t="s">
        <v>298</v>
      </c>
      <c r="C38" s="357">
        <v>4902490</v>
      </c>
      <c r="D38" s="92" t="s">
        <v>12</v>
      </c>
      <c r="E38" s="92" t="s">
        <v>251</v>
      </c>
      <c r="F38" s="358">
        <v>-1000</v>
      </c>
      <c r="G38" s="248">
        <v>16029</v>
      </c>
      <c r="H38" s="249">
        <v>15577</v>
      </c>
      <c r="I38" s="235">
        <f>G38-H38</f>
        <v>452</v>
      </c>
      <c r="J38" s="235">
        <f>$F38*I38</f>
        <v>-452000</v>
      </c>
      <c r="K38" s="854">
        <f>J38/1000000</f>
        <v>-0.45200000000000001</v>
      </c>
      <c r="L38" s="248">
        <v>999772</v>
      </c>
      <c r="M38" s="249">
        <v>999772</v>
      </c>
      <c r="N38" s="235">
        <f>L38-M38</f>
        <v>0</v>
      </c>
      <c r="O38" s="235">
        <f>$F38*N38</f>
        <v>0</v>
      </c>
      <c r="P38" s="760">
        <f>O38/1000000</f>
        <v>0</v>
      </c>
      <c r="Q38" s="624"/>
    </row>
    <row r="39" spans="1:17" s="382" customFormat="1" ht="16.5">
      <c r="A39" s="655">
        <v>3</v>
      </c>
      <c r="B39" s="412" t="s">
        <v>502</v>
      </c>
      <c r="C39" s="379">
        <v>4902483</v>
      </c>
      <c r="D39" s="380" t="s">
        <v>12</v>
      </c>
      <c r="E39" s="380" t="s">
        <v>251</v>
      </c>
      <c r="F39" s="381">
        <v>-750</v>
      </c>
      <c r="G39" s="248">
        <v>986105</v>
      </c>
      <c r="H39" s="249">
        <v>985969</v>
      </c>
      <c r="I39" s="235">
        <f>G39-H39</f>
        <v>136</v>
      </c>
      <c r="J39" s="235">
        <f>$F39*I39</f>
        <v>-102000</v>
      </c>
      <c r="K39" s="854">
        <f>J39/1000000</f>
        <v>-0.10199999999999999</v>
      </c>
      <c r="L39" s="248">
        <v>998472</v>
      </c>
      <c r="M39" s="249">
        <v>998472</v>
      </c>
      <c r="N39" s="235">
        <f>L39-M39</f>
        <v>0</v>
      </c>
      <c r="O39" s="235">
        <f>$F39*N39</f>
        <v>0</v>
      </c>
      <c r="P39" s="760">
        <f>O39/1000000</f>
        <v>0</v>
      </c>
      <c r="Q39" s="629"/>
    </row>
    <row r="40" spans="1:17" s="382" customFormat="1" ht="16.5">
      <c r="A40" s="672"/>
      <c r="B40" s="378"/>
      <c r="C40" s="379"/>
      <c r="D40" s="380"/>
      <c r="E40" s="380"/>
      <c r="F40" s="381"/>
      <c r="G40" s="248"/>
      <c r="H40" s="378"/>
      <c r="I40" s="69" t="s">
        <v>451</v>
      </c>
      <c r="J40" s="235"/>
      <c r="K40" s="855">
        <f>SUM(K37:K39)</f>
        <v>-0.91475000000000006</v>
      </c>
      <c r="L40" s="248"/>
      <c r="M40" s="249"/>
      <c r="N40" s="235"/>
      <c r="O40" s="235"/>
      <c r="P40" s="773">
        <f>SUM(P37:P39)</f>
        <v>0</v>
      </c>
      <c r="Q40" s="629"/>
    </row>
    <row r="41" spans="1:17" s="382" customFormat="1" ht="16.5">
      <c r="A41" s="672"/>
      <c r="B41" s="490" t="s">
        <v>456</v>
      </c>
      <c r="C41" s="379"/>
      <c r="D41" s="380"/>
      <c r="E41" s="380"/>
      <c r="F41" s="381"/>
      <c r="G41" s="248"/>
      <c r="H41" s="69"/>
      <c r="I41" s="235"/>
      <c r="J41" s="235"/>
      <c r="K41" s="855"/>
      <c r="L41" s="248"/>
      <c r="M41" s="249"/>
      <c r="N41" s="235"/>
      <c r="O41" s="235"/>
      <c r="P41" s="773"/>
      <c r="Q41" s="629"/>
    </row>
    <row r="42" spans="1:17" s="382" customFormat="1" ht="18">
      <c r="A42" s="673"/>
      <c r="B42" s="289" t="s">
        <v>257</v>
      </c>
      <c r="C42" s="630" t="s">
        <v>449</v>
      </c>
      <c r="D42" s="289"/>
      <c r="E42" s="289"/>
      <c r="F42" s="289"/>
      <c r="G42" s="649">
        <v>19.28</v>
      </c>
      <c r="H42" s="289" t="s">
        <v>259</v>
      </c>
      <c r="I42" s="289"/>
      <c r="J42" s="314"/>
      <c r="K42" s="856">
        <f t="shared" ref="K42:K47" si="4">($K$40*G42)/100</f>
        <v>-0.17636380000000002</v>
      </c>
      <c r="L42" s="649"/>
      <c r="M42" s="289"/>
      <c r="N42" s="289"/>
      <c r="O42" s="289"/>
      <c r="P42" s="843">
        <f t="shared" ref="P42:P47" si="5">($P$40*G42)/100</f>
        <v>0</v>
      </c>
      <c r="Q42" s="629"/>
    </row>
    <row r="43" spans="1:17" s="382" customFormat="1" ht="18">
      <c r="A43" s="673"/>
      <c r="B43" s="289" t="s">
        <v>308</v>
      </c>
      <c r="C43" s="630" t="s">
        <v>449</v>
      </c>
      <c r="D43" s="289"/>
      <c r="E43" s="289"/>
      <c r="F43" s="289"/>
      <c r="G43" s="649">
        <v>28.29</v>
      </c>
      <c r="H43" s="289" t="s">
        <v>259</v>
      </c>
      <c r="I43" s="289"/>
      <c r="J43" s="314"/>
      <c r="K43" s="856">
        <f t="shared" si="4"/>
        <v>-0.25878277500000002</v>
      </c>
      <c r="L43" s="649"/>
      <c r="M43" s="12"/>
      <c r="N43" s="289"/>
      <c r="O43" s="289"/>
      <c r="P43" s="843">
        <f t="shared" si="5"/>
        <v>0</v>
      </c>
      <c r="Q43" s="629"/>
    </row>
    <row r="44" spans="1:17" s="382" customFormat="1" ht="18">
      <c r="A44" s="673"/>
      <c r="B44" s="289" t="s">
        <v>309</v>
      </c>
      <c r="C44" s="630" t="s">
        <v>449</v>
      </c>
      <c r="D44" s="289"/>
      <c r="E44" s="289"/>
      <c r="F44" s="289"/>
      <c r="G44" s="649">
        <v>16.07</v>
      </c>
      <c r="H44" s="289" t="s">
        <v>259</v>
      </c>
      <c r="I44" s="289"/>
      <c r="J44" s="314"/>
      <c r="K44" s="856">
        <f t="shared" si="4"/>
        <v>-0.14700032500000002</v>
      </c>
      <c r="L44" s="649"/>
      <c r="M44" s="289"/>
      <c r="N44" s="289"/>
      <c r="O44" s="289"/>
      <c r="P44" s="843">
        <f t="shared" si="5"/>
        <v>0</v>
      </c>
      <c r="Q44" s="629"/>
    </row>
    <row r="45" spans="1:17" s="382" customFormat="1" ht="18">
      <c r="A45" s="673"/>
      <c r="B45" s="289" t="s">
        <v>310</v>
      </c>
      <c r="C45" s="630" t="s">
        <v>449</v>
      </c>
      <c r="D45" s="289"/>
      <c r="E45" s="289"/>
      <c r="F45" s="289"/>
      <c r="G45" s="649">
        <v>30.3</v>
      </c>
      <c r="H45" s="289" t="s">
        <v>259</v>
      </c>
      <c r="I45" s="289"/>
      <c r="J45" s="314"/>
      <c r="K45" s="856">
        <f t="shared" si="4"/>
        <v>-0.27716925000000003</v>
      </c>
      <c r="L45" s="649"/>
      <c r="M45" s="289"/>
      <c r="N45" s="289"/>
      <c r="O45" s="289"/>
      <c r="P45" s="843">
        <f t="shared" si="5"/>
        <v>0</v>
      </c>
      <c r="Q45" s="629"/>
    </row>
    <row r="46" spans="1:17" s="382" customFormat="1" ht="18">
      <c r="A46" s="673"/>
      <c r="B46" s="289" t="s">
        <v>311</v>
      </c>
      <c r="C46" s="630" t="s">
        <v>449</v>
      </c>
      <c r="D46" s="289"/>
      <c r="E46" s="289"/>
      <c r="F46" s="289"/>
      <c r="G46" s="649">
        <v>6.06</v>
      </c>
      <c r="H46" s="289" t="s">
        <v>259</v>
      </c>
      <c r="I46" s="289"/>
      <c r="J46" s="314"/>
      <c r="K46" s="856">
        <f t="shared" si="4"/>
        <v>-5.543385E-2</v>
      </c>
      <c r="L46" s="649"/>
      <c r="M46" s="289"/>
      <c r="N46" s="289"/>
      <c r="O46" s="289"/>
      <c r="P46" s="843">
        <f t="shared" si="5"/>
        <v>0</v>
      </c>
      <c r="Q46" s="629"/>
    </row>
    <row r="47" spans="1:17" s="382" customFormat="1" ht="18.75" thickBot="1">
      <c r="A47" s="674"/>
      <c r="B47" s="641" t="s">
        <v>412</v>
      </c>
      <c r="C47" s="642" t="s">
        <v>449</v>
      </c>
      <c r="D47" s="37"/>
      <c r="E47" s="37"/>
      <c r="F47" s="643"/>
      <c r="G47" s="652">
        <v>0</v>
      </c>
      <c r="H47" s="641" t="s">
        <v>259</v>
      </c>
      <c r="I47" s="37"/>
      <c r="J47" s="644"/>
      <c r="K47" s="857">
        <f t="shared" si="4"/>
        <v>0</v>
      </c>
      <c r="L47" s="652"/>
      <c r="M47" s="37"/>
      <c r="N47" s="37"/>
      <c r="O47" s="37"/>
      <c r="P47" s="845">
        <f t="shared" si="5"/>
        <v>0</v>
      </c>
      <c r="Q47" s="648"/>
    </row>
    <row r="48" spans="1:17" s="382" customFormat="1" ht="18.75" thickBot="1">
      <c r="A48" s="223"/>
      <c r="B48" s="289"/>
      <c r="C48" s="630"/>
      <c r="D48" s="12"/>
      <c r="E48" s="12"/>
      <c r="F48" s="631"/>
      <c r="G48" s="656"/>
      <c r="H48" s="289"/>
      <c r="I48" s="12"/>
      <c r="J48" s="632"/>
      <c r="K48" s="856"/>
      <c r="L48" s="656"/>
      <c r="M48" s="12"/>
      <c r="N48" s="12"/>
      <c r="O48" s="12"/>
      <c r="P48" s="849"/>
      <c r="Q48" s="378"/>
    </row>
    <row r="49" spans="1:17" s="382" customFormat="1" ht="19.5" customHeight="1">
      <c r="A49" s="671" t="s">
        <v>460</v>
      </c>
      <c r="B49" s="653" t="s">
        <v>452</v>
      </c>
      <c r="C49" s="657"/>
      <c r="D49" s="401"/>
      <c r="E49" s="401"/>
      <c r="F49" s="702"/>
      <c r="G49" s="705"/>
      <c r="H49" s="658"/>
      <c r="I49" s="401"/>
      <c r="J49" s="659"/>
      <c r="K49" s="873"/>
      <c r="L49" s="401"/>
      <c r="M49" s="401"/>
      <c r="N49" s="401"/>
      <c r="O49" s="401"/>
      <c r="P49" s="879"/>
      <c r="Q49" s="660"/>
    </row>
    <row r="50" spans="1:17" s="329" customFormat="1" ht="18">
      <c r="A50" s="654">
        <v>1</v>
      </c>
      <c r="B50" s="565" t="s">
        <v>425</v>
      </c>
      <c r="C50" s="313">
        <v>5295115</v>
      </c>
      <c r="D50" s="538" t="s">
        <v>12</v>
      </c>
      <c r="E50" s="538" t="s">
        <v>307</v>
      </c>
      <c r="F50" s="384">
        <v>-100</v>
      </c>
      <c r="G50" s="248">
        <v>161193</v>
      </c>
      <c r="H50" s="249">
        <v>172811</v>
      </c>
      <c r="I50" s="235">
        <f>G50-H50</f>
        <v>-11618</v>
      </c>
      <c r="J50" s="235">
        <f>$F50*I50</f>
        <v>1161800</v>
      </c>
      <c r="K50" s="858">
        <f>J50/1000000</f>
        <v>1.1617999999999999</v>
      </c>
      <c r="L50" s="249">
        <v>984104</v>
      </c>
      <c r="M50" s="249">
        <v>984104</v>
      </c>
      <c r="N50" s="235">
        <f>L50-M50</f>
        <v>0</v>
      </c>
      <c r="O50" s="235">
        <f>$F50*N50</f>
        <v>0</v>
      </c>
      <c r="P50" s="760">
        <f>O50/1000000</f>
        <v>0</v>
      </c>
      <c r="Q50" s="624"/>
    </row>
    <row r="51" spans="1:17" s="329" customFormat="1" ht="18">
      <c r="A51" s="628"/>
      <c r="B51" s="565"/>
      <c r="C51" s="313"/>
      <c r="D51" s="538"/>
      <c r="E51" s="538"/>
      <c r="F51" s="384"/>
      <c r="G51" s="248"/>
      <c r="H51" s="378"/>
      <c r="I51" s="69" t="s">
        <v>453</v>
      </c>
      <c r="J51" s="235"/>
      <c r="K51" s="859">
        <f>K50</f>
        <v>1.1617999999999999</v>
      </c>
      <c r="L51" s="249"/>
      <c r="M51" s="249"/>
      <c r="N51" s="235"/>
      <c r="O51" s="235"/>
      <c r="P51" s="773">
        <f>P50</f>
        <v>0</v>
      </c>
      <c r="Q51" s="624"/>
    </row>
    <row r="52" spans="1:17" s="329" customFormat="1" ht="16.5">
      <c r="A52" s="628"/>
      <c r="B52" s="490" t="s">
        <v>545</v>
      </c>
      <c r="C52" s="379"/>
      <c r="D52" s="380"/>
      <c r="E52" s="380"/>
      <c r="F52" s="381"/>
      <c r="G52" s="248"/>
      <c r="H52" s="69"/>
      <c r="I52" s="235"/>
      <c r="J52" s="235"/>
      <c r="K52" s="859"/>
      <c r="L52" s="249"/>
      <c r="M52" s="249"/>
      <c r="N52" s="235"/>
      <c r="O52" s="235"/>
      <c r="P52" s="773"/>
      <c r="Q52" s="624"/>
    </row>
    <row r="53" spans="1:17" s="329" customFormat="1" ht="18">
      <c r="A53" s="628"/>
      <c r="B53" s="289" t="s">
        <v>257</v>
      </c>
      <c r="C53" s="630" t="s">
        <v>258</v>
      </c>
      <c r="D53" s="289"/>
      <c r="E53" s="289"/>
      <c r="F53" s="703"/>
      <c r="G53" s="649">
        <v>32.756900000000002</v>
      </c>
      <c r="H53" s="289" t="s">
        <v>259</v>
      </c>
      <c r="I53" s="208"/>
      <c r="J53" s="310"/>
      <c r="K53" s="860">
        <f t="shared" ref="K53:K58" si="6">($K$51*G53)/100</f>
        <v>0.38056966420000005</v>
      </c>
      <c r="L53" s="656"/>
      <c r="M53" s="289"/>
      <c r="N53" s="678"/>
      <c r="O53" s="310"/>
      <c r="P53" s="806">
        <f>($P$51*G53)/100</f>
        <v>0</v>
      </c>
      <c r="Q53" s="679"/>
    </row>
    <row r="54" spans="1:17" s="329" customFormat="1" ht="18">
      <c r="A54" s="628"/>
      <c r="B54" s="289" t="s">
        <v>308</v>
      </c>
      <c r="C54" s="630" t="s">
        <v>258</v>
      </c>
      <c r="D54" s="289"/>
      <c r="E54" s="289"/>
      <c r="F54" s="703"/>
      <c r="G54" s="649">
        <v>41.469200000000001</v>
      </c>
      <c r="H54" s="289" t="s">
        <v>259</v>
      </c>
      <c r="I54" s="656"/>
      <c r="J54" s="310"/>
      <c r="K54" s="860">
        <f t="shared" si="6"/>
        <v>0.48178916559999996</v>
      </c>
      <c r="L54" s="656"/>
      <c r="M54" s="12"/>
      <c r="N54" s="678"/>
      <c r="O54" s="310"/>
      <c r="P54" s="806">
        <f>($P$51*G54)/100</f>
        <v>0</v>
      </c>
      <c r="Q54" s="679"/>
    </row>
    <row r="55" spans="1:17" s="329" customFormat="1" ht="18">
      <c r="A55" s="628"/>
      <c r="B55" s="289" t="s">
        <v>309</v>
      </c>
      <c r="C55" s="630" t="s">
        <v>258</v>
      </c>
      <c r="D55" s="289"/>
      <c r="E55" s="289"/>
      <c r="F55" s="703"/>
      <c r="G55" s="649">
        <v>20.2469</v>
      </c>
      <c r="H55" s="289" t="s">
        <v>259</v>
      </c>
      <c r="I55" s="208"/>
      <c r="J55" s="310"/>
      <c r="K55" s="860">
        <f t="shared" si="6"/>
        <v>0.23522848419999998</v>
      </c>
      <c r="L55" s="656"/>
      <c r="M55" s="289"/>
      <c r="N55" s="678"/>
      <c r="O55" s="310"/>
      <c r="P55" s="806">
        <f>($P$51*G55)/100</f>
        <v>0</v>
      </c>
      <c r="Q55" s="679"/>
    </row>
    <row r="56" spans="1:17" s="329" customFormat="1" ht="18">
      <c r="A56" s="628"/>
      <c r="B56" s="289" t="s">
        <v>310</v>
      </c>
      <c r="C56" s="630" t="s">
        <v>258</v>
      </c>
      <c r="D56" s="289"/>
      <c r="E56" s="289"/>
      <c r="F56" s="703"/>
      <c r="G56" s="649">
        <v>3.9689000000000001</v>
      </c>
      <c r="H56" s="289" t="s">
        <v>259</v>
      </c>
      <c r="I56" s="208"/>
      <c r="J56" s="310"/>
      <c r="K56" s="860">
        <f t="shared" si="6"/>
        <v>4.6110680200000004E-2</v>
      </c>
      <c r="L56" s="656"/>
      <c r="M56" s="289"/>
      <c r="N56" s="678"/>
      <c r="O56" s="310"/>
      <c r="P56" s="806">
        <f>($P$51*G56)/100</f>
        <v>0</v>
      </c>
      <c r="Q56" s="679"/>
    </row>
    <row r="57" spans="1:17" s="329" customFormat="1" ht="18">
      <c r="A57" s="628"/>
      <c r="B57" s="289" t="s">
        <v>311</v>
      </c>
      <c r="C57" s="630" t="s">
        <v>258</v>
      </c>
      <c r="D57" s="289"/>
      <c r="E57" s="289"/>
      <c r="F57" s="703"/>
      <c r="G57" s="649">
        <v>0.80620000000000003</v>
      </c>
      <c r="H57" s="289" t="s">
        <v>259</v>
      </c>
      <c r="I57" s="208"/>
      <c r="J57" s="310"/>
      <c r="K57" s="860">
        <f t="shared" si="6"/>
        <v>9.3664316000000008E-3</v>
      </c>
      <c r="L57" s="656"/>
      <c r="M57" s="289"/>
      <c r="N57" s="678"/>
      <c r="O57" s="310"/>
      <c r="P57" s="806">
        <f>($P$51*G57)/100</f>
        <v>0</v>
      </c>
      <c r="Q57" s="679"/>
    </row>
    <row r="58" spans="1:17" s="329" customFormat="1" ht="18.75" thickBot="1">
      <c r="A58" s="661"/>
      <c r="B58" s="641" t="s">
        <v>412</v>
      </c>
      <c r="C58" s="642" t="s">
        <v>258</v>
      </c>
      <c r="D58" s="37"/>
      <c r="E58" s="37"/>
      <c r="F58" s="704"/>
      <c r="G58" s="652">
        <v>0.75180000000000002</v>
      </c>
      <c r="H58" s="641" t="s">
        <v>259</v>
      </c>
      <c r="I58" s="675"/>
      <c r="J58" s="675"/>
      <c r="K58" s="874">
        <f t="shared" si="6"/>
        <v>8.7344124000000006E-3</v>
      </c>
      <c r="L58" s="683"/>
      <c r="M58" s="37"/>
      <c r="N58" s="404"/>
      <c r="O58" s="676"/>
      <c r="P58" s="780">
        <f>($P$51*G53)/100</f>
        <v>0</v>
      </c>
      <c r="Q58" s="680"/>
    </row>
    <row r="59" spans="1:17" s="329" customFormat="1" ht="18">
      <c r="A59" s="66"/>
      <c r="B59" s="289"/>
      <c r="C59" s="612"/>
      <c r="D59" s="12"/>
      <c r="E59" s="12"/>
      <c r="F59" s="631"/>
      <c r="G59" s="656"/>
      <c r="H59" s="289"/>
      <c r="I59" s="12"/>
      <c r="J59" s="632"/>
      <c r="K59" s="856"/>
      <c r="L59" s="656"/>
      <c r="M59" s="12"/>
      <c r="N59" s="12"/>
      <c r="O59" s="12"/>
      <c r="P59" s="843"/>
      <c r="Q59" s="356"/>
    </row>
    <row r="60" spans="1:17" s="329" customFormat="1" ht="20.25" thickBot="1">
      <c r="A60" s="682" t="s">
        <v>461</v>
      </c>
      <c r="B60" s="985" t="s">
        <v>464</v>
      </c>
      <c r="C60" s="985"/>
      <c r="D60" s="985"/>
      <c r="E60" s="985"/>
      <c r="F60" s="643"/>
      <c r="G60" s="683"/>
      <c r="H60" s="641"/>
      <c r="I60" s="37"/>
      <c r="J60" s="644"/>
      <c r="K60" s="857"/>
      <c r="L60" s="683"/>
      <c r="M60" s="37"/>
      <c r="N60" s="37"/>
      <c r="O60" s="37"/>
      <c r="P60" s="843"/>
      <c r="Q60" s="404"/>
    </row>
    <row r="61" spans="1:17" s="329" customFormat="1" ht="36">
      <c r="A61" s="970">
        <v>1</v>
      </c>
      <c r="B61" s="971" t="s">
        <v>511</v>
      </c>
      <c r="C61" s="972" t="s">
        <v>443</v>
      </c>
      <c r="D61" s="973" t="s">
        <v>432</v>
      </c>
      <c r="E61" s="974" t="s">
        <v>307</v>
      </c>
      <c r="F61" s="979">
        <v>-240000</v>
      </c>
      <c r="G61" s="975">
        <v>-20.34</v>
      </c>
      <c r="H61" s="976">
        <v>-14.34</v>
      </c>
      <c r="I61" s="977">
        <f>G61-H61</f>
        <v>-6</v>
      </c>
      <c r="J61" s="977">
        <f>$F61*I61</f>
        <v>1440000</v>
      </c>
      <c r="K61" s="978">
        <f>J61/1000000</f>
        <v>1.44</v>
      </c>
      <c r="L61" s="741">
        <v>-57.27</v>
      </c>
      <c r="M61" s="742">
        <v>-57.11</v>
      </c>
      <c r="N61" s="351">
        <f>L61-M61</f>
        <v>-0.16000000000000369</v>
      </c>
      <c r="O61" s="351">
        <f>$F61*N61</f>
        <v>38400.000000000888</v>
      </c>
      <c r="P61" s="978">
        <f>O61/1000000</f>
        <v>3.8400000000000885E-2</v>
      </c>
      <c r="Q61" s="684"/>
    </row>
    <row r="62" spans="1:17" s="329" customFormat="1" ht="16.5">
      <c r="A62" s="672"/>
      <c r="B62" s="490" t="s">
        <v>455</v>
      </c>
      <c r="C62" s="379"/>
      <c r="D62" s="380"/>
      <c r="E62" s="380"/>
      <c r="F62" s="381"/>
      <c r="G62" s="248"/>
      <c r="H62" s="69"/>
      <c r="I62" s="235"/>
      <c r="J62" s="235"/>
      <c r="K62" s="859"/>
      <c r="L62" s="248"/>
      <c r="M62" s="249"/>
      <c r="N62" s="235"/>
      <c r="O62" s="235"/>
      <c r="P62" s="783"/>
      <c r="Q62" s="333"/>
    </row>
    <row r="63" spans="1:17" s="329" customFormat="1" ht="18">
      <c r="A63" s="673"/>
      <c r="B63" s="289" t="s">
        <v>257</v>
      </c>
      <c r="C63" s="630" t="s">
        <v>449</v>
      </c>
      <c r="D63" s="289"/>
      <c r="E63" s="289"/>
      <c r="F63" s="703"/>
      <c r="G63" s="649">
        <v>30.09</v>
      </c>
      <c r="H63" s="289" t="s">
        <v>259</v>
      </c>
      <c r="I63" s="289"/>
      <c r="J63" s="314"/>
      <c r="K63" s="861">
        <f t="shared" ref="K63:K68" si="7">($K$61*G63)/100</f>
        <v>0.43329600000000001</v>
      </c>
      <c r="L63" s="649"/>
      <c r="M63" s="289"/>
      <c r="N63" s="289"/>
      <c r="O63" s="289"/>
      <c r="P63" s="847">
        <f t="shared" ref="P63:P68" si="8">($P$61*G63)/100</f>
        <v>1.1554560000000267E-2</v>
      </c>
      <c r="Q63" s="333"/>
    </row>
    <row r="64" spans="1:17" s="329" customFormat="1" ht="18">
      <c r="A64" s="673"/>
      <c r="B64" s="289" t="s">
        <v>308</v>
      </c>
      <c r="C64" s="630" t="s">
        <v>449</v>
      </c>
      <c r="D64" s="289"/>
      <c r="E64" s="289"/>
      <c r="F64" s="289"/>
      <c r="G64" s="649">
        <v>41.72</v>
      </c>
      <c r="H64" s="289" t="s">
        <v>259</v>
      </c>
      <c r="I64" s="289"/>
      <c r="J64" s="314"/>
      <c r="K64" s="861">
        <f t="shared" si="7"/>
        <v>0.60076799999999997</v>
      </c>
      <c r="L64" s="649"/>
      <c r="M64" s="12"/>
      <c r="N64" s="289"/>
      <c r="O64" s="289"/>
      <c r="P64" s="847">
        <f t="shared" si="8"/>
        <v>1.6020480000000368E-2</v>
      </c>
      <c r="Q64" s="333"/>
    </row>
    <row r="65" spans="1:256" s="329" customFormat="1" ht="18">
      <c r="A65" s="673"/>
      <c r="B65" s="289" t="s">
        <v>309</v>
      </c>
      <c r="C65" s="630" t="s">
        <v>449</v>
      </c>
      <c r="D65" s="289"/>
      <c r="E65" s="289"/>
      <c r="F65" s="289"/>
      <c r="G65" s="649">
        <v>23.33</v>
      </c>
      <c r="H65" s="289" t="s">
        <v>259</v>
      </c>
      <c r="I65" s="289"/>
      <c r="J65" s="314"/>
      <c r="K65" s="861">
        <f t="shared" si="7"/>
        <v>0.33595199999999997</v>
      </c>
      <c r="L65" s="649"/>
      <c r="M65" s="289"/>
      <c r="N65" s="289"/>
      <c r="O65" s="289"/>
      <c r="P65" s="847">
        <f t="shared" si="8"/>
        <v>8.9587200000002046E-3</v>
      </c>
      <c r="Q65" s="333"/>
    </row>
    <row r="66" spans="1:256" s="329" customFormat="1" ht="18">
      <c r="A66" s="673"/>
      <c r="B66" s="289" t="s">
        <v>310</v>
      </c>
      <c r="C66" s="630" t="s">
        <v>449</v>
      </c>
      <c r="D66" s="289"/>
      <c r="E66" s="289"/>
      <c r="F66" s="289"/>
      <c r="G66" s="649">
        <v>4.8600000000000003</v>
      </c>
      <c r="H66" s="289" t="s">
        <v>259</v>
      </c>
      <c r="I66" s="289"/>
      <c r="J66" s="314"/>
      <c r="K66" s="861">
        <f t="shared" si="7"/>
        <v>6.9984000000000005E-2</v>
      </c>
      <c r="L66" s="649"/>
      <c r="M66" s="289"/>
      <c r="N66" s="289"/>
      <c r="O66" s="289"/>
      <c r="P66" s="847">
        <f t="shared" si="8"/>
        <v>1.8662400000000431E-3</v>
      </c>
      <c r="Q66" s="333"/>
    </row>
    <row r="67" spans="1:256" s="329" customFormat="1" ht="18">
      <c r="A67" s="673"/>
      <c r="B67" s="289" t="s">
        <v>311</v>
      </c>
      <c r="C67" s="630" t="s">
        <v>449</v>
      </c>
      <c r="D67" s="289"/>
      <c r="E67" s="289"/>
      <c r="F67" s="289"/>
      <c r="G67" s="649">
        <v>0</v>
      </c>
      <c r="H67" s="289" t="s">
        <v>259</v>
      </c>
      <c r="I67" s="289"/>
      <c r="J67" s="314"/>
      <c r="K67" s="861">
        <f t="shared" si="7"/>
        <v>0</v>
      </c>
      <c r="L67" s="649"/>
      <c r="M67" s="289"/>
      <c r="N67" s="289"/>
      <c r="O67" s="289"/>
      <c r="P67" s="847">
        <f t="shared" si="8"/>
        <v>0</v>
      </c>
      <c r="Q67" s="333"/>
    </row>
    <row r="68" spans="1:256" s="329" customFormat="1" ht="18.75" thickBot="1">
      <c r="A68" s="674"/>
      <c r="B68" s="641" t="s">
        <v>412</v>
      </c>
      <c r="C68" s="642" t="s">
        <v>449</v>
      </c>
      <c r="D68" s="37"/>
      <c r="E68" s="37"/>
      <c r="F68" s="643"/>
      <c r="G68" s="652">
        <v>0</v>
      </c>
      <c r="H68" s="641" t="s">
        <v>259</v>
      </c>
      <c r="I68" s="37"/>
      <c r="J68" s="644"/>
      <c r="K68" s="862">
        <f t="shared" si="7"/>
        <v>0</v>
      </c>
      <c r="L68" s="652"/>
      <c r="M68" s="37"/>
      <c r="N68" s="37"/>
      <c r="O68" s="37"/>
      <c r="P68" s="848">
        <f t="shared" si="8"/>
        <v>0</v>
      </c>
      <c r="Q68" s="685"/>
    </row>
    <row r="69" spans="1:256" s="329" customFormat="1" ht="18.75" thickBot="1">
      <c r="A69" s="673"/>
      <c r="B69" s="289"/>
      <c r="C69" s="630"/>
      <c r="D69" s="12"/>
      <c r="E69" s="12"/>
      <c r="F69" s="631"/>
      <c r="G69" s="706"/>
      <c r="H69" s="289"/>
      <c r="I69" s="12"/>
      <c r="J69" s="632"/>
      <c r="K69" s="863"/>
      <c r="L69" s="656"/>
      <c r="M69" s="12"/>
      <c r="N69" s="12"/>
      <c r="O69" s="12"/>
      <c r="P69" s="849"/>
      <c r="Q69" s="492"/>
    </row>
    <row r="70" spans="1:256" s="382" customFormat="1" ht="19.5">
      <c r="A70" s="671" t="s">
        <v>465</v>
      </c>
      <c r="B70" s="670" t="s">
        <v>466</v>
      </c>
      <c r="C70" s="662"/>
      <c r="D70" s="663"/>
      <c r="E70" s="663"/>
      <c r="F70" s="662"/>
      <c r="G70" s="249"/>
      <c r="H70" s="665"/>
      <c r="I70" s="666"/>
      <c r="J70" s="666"/>
      <c r="K70" s="864"/>
      <c r="L70" s="646"/>
      <c r="M70" s="664"/>
      <c r="N70" s="666"/>
      <c r="O70" s="666"/>
      <c r="P70" s="850"/>
      <c r="Q70" s="684"/>
    </row>
    <row r="71" spans="1:256" s="382" customFormat="1" ht="18">
      <c r="A71" s="673" t="s">
        <v>256</v>
      </c>
      <c r="B71" s="289" t="s">
        <v>257</v>
      </c>
      <c r="C71" s="378"/>
      <c r="D71" s="289"/>
      <c r="E71" s="289"/>
      <c r="F71" s="223" t="s">
        <v>446</v>
      </c>
      <c r="G71" s="649"/>
      <c r="H71" s="289"/>
      <c r="I71" s="289"/>
      <c r="J71" s="314"/>
      <c r="K71" s="856">
        <f t="shared" ref="K71:K76" si="9">SUM(K16,K28,K42,K53,K63)</f>
        <v>4.3182420142000009</v>
      </c>
      <c r="L71" s="649"/>
      <c r="M71" s="289"/>
      <c r="N71" s="289"/>
      <c r="O71" s="289"/>
      <c r="P71" s="843">
        <f t="shared" ref="P71:P76" si="10">SUM(P16,P28,P42,P53,P63)</f>
        <v>3.7252610000000269E-2</v>
      </c>
      <c r="Q71" s="333"/>
      <c r="R71" s="320"/>
      <c r="S71" s="321"/>
      <c r="T71" s="320"/>
      <c r="U71" s="320"/>
      <c r="V71" s="320"/>
      <c r="W71" s="142"/>
      <c r="X71" s="320"/>
      <c r="Y71" s="320"/>
      <c r="Z71" s="322"/>
      <c r="AA71" s="320"/>
      <c r="AB71" s="320"/>
      <c r="AC71" s="320"/>
      <c r="AD71" s="320"/>
      <c r="AE71" s="320"/>
      <c r="AF71" s="320"/>
      <c r="AG71" s="319"/>
      <c r="AH71" s="320"/>
      <c r="AI71" s="321"/>
      <c r="AJ71" s="320"/>
      <c r="AK71" s="320"/>
      <c r="AL71" s="320"/>
      <c r="AM71" s="142"/>
      <c r="AN71" s="320"/>
      <c r="AO71" s="320"/>
      <c r="AP71" s="322"/>
      <c r="AQ71" s="320"/>
      <c r="AR71" s="320"/>
      <c r="AS71" s="320"/>
      <c r="AT71" s="320"/>
      <c r="AU71" s="320"/>
      <c r="AV71" s="320"/>
      <c r="AW71" s="319"/>
      <c r="AX71" s="320"/>
      <c r="AY71" s="321"/>
      <c r="AZ71" s="320"/>
      <c r="BA71" s="320"/>
      <c r="BB71" s="320"/>
      <c r="BC71" s="142"/>
      <c r="BD71" s="320"/>
      <c r="BE71" s="320"/>
      <c r="BF71" s="322"/>
      <c r="BG71" s="320"/>
      <c r="BH71" s="320"/>
      <c r="BI71" s="320"/>
      <c r="BJ71" s="320"/>
      <c r="BK71" s="320"/>
      <c r="BL71" s="320"/>
      <c r="BM71" s="319"/>
      <c r="BN71" s="320"/>
      <c r="BO71" s="321"/>
      <c r="BP71" s="320"/>
      <c r="BQ71" s="320"/>
      <c r="BR71" s="320"/>
      <c r="BS71" s="142"/>
      <c r="BT71" s="320"/>
      <c r="BU71" s="320"/>
      <c r="BV71" s="322"/>
      <c r="BW71" s="320"/>
      <c r="BX71" s="320"/>
      <c r="BY71" s="320"/>
      <c r="BZ71" s="320"/>
      <c r="CA71" s="320"/>
      <c r="CB71" s="320"/>
      <c r="CC71" s="319"/>
      <c r="CD71" s="320"/>
      <c r="CE71" s="321"/>
      <c r="CF71" s="320"/>
      <c r="CG71" s="320"/>
      <c r="CH71" s="320"/>
      <c r="CI71" s="142"/>
      <c r="CJ71" s="320"/>
      <c r="CK71" s="320"/>
      <c r="CL71" s="322"/>
      <c r="CM71" s="320"/>
      <c r="CN71" s="320"/>
      <c r="CO71" s="320"/>
      <c r="CP71" s="320"/>
      <c r="CQ71" s="320"/>
      <c r="CR71" s="320"/>
      <c r="CS71" s="319"/>
      <c r="CT71" s="320"/>
      <c r="CU71" s="321"/>
      <c r="CV71" s="320"/>
      <c r="CW71" s="320"/>
      <c r="CX71" s="320"/>
      <c r="CY71" s="142"/>
      <c r="CZ71" s="320"/>
      <c r="DA71" s="320"/>
      <c r="DB71" s="322"/>
      <c r="DC71" s="320"/>
      <c r="DD71" s="320"/>
      <c r="DE71" s="320"/>
      <c r="DF71" s="320"/>
      <c r="DG71" s="320"/>
      <c r="DH71" s="320"/>
      <c r="DI71" s="319"/>
      <c r="DJ71" s="320"/>
      <c r="DK71" s="321"/>
      <c r="DL71" s="320"/>
      <c r="DM71" s="320"/>
      <c r="DN71" s="320"/>
      <c r="DO71" s="142"/>
      <c r="DP71" s="320"/>
      <c r="DQ71" s="320"/>
      <c r="DR71" s="322"/>
      <c r="DS71" s="320"/>
      <c r="DT71" s="320"/>
      <c r="DU71" s="320"/>
      <c r="DV71" s="320"/>
      <c r="DW71" s="320"/>
      <c r="DX71" s="320"/>
      <c r="DY71" s="319"/>
      <c r="DZ71" s="320"/>
      <c r="EA71" s="321"/>
      <c r="EB71" s="320"/>
      <c r="EC71" s="320"/>
      <c r="ED71" s="320"/>
      <c r="EE71" s="142"/>
      <c r="EF71" s="320"/>
      <c r="EG71" s="320"/>
      <c r="EH71" s="322"/>
      <c r="EI71" s="320"/>
      <c r="EJ71" s="320"/>
      <c r="EK71" s="320"/>
      <c r="EL71" s="320"/>
      <c r="EM71" s="320"/>
      <c r="EN71" s="320"/>
      <c r="EO71" s="319"/>
      <c r="EP71" s="320"/>
      <c r="EQ71" s="321"/>
      <c r="ER71" s="320"/>
      <c r="ES71" s="320"/>
      <c r="ET71" s="320"/>
      <c r="EU71" s="142"/>
      <c r="EV71" s="320"/>
      <c r="EW71" s="320"/>
      <c r="EX71" s="322"/>
      <c r="EY71" s="320"/>
      <c r="EZ71" s="320"/>
      <c r="FA71" s="320"/>
      <c r="FB71" s="320"/>
      <c r="FC71" s="320"/>
      <c r="FD71" s="320"/>
      <c r="FE71" s="319"/>
      <c r="FF71" s="320"/>
      <c r="FG71" s="321"/>
      <c r="FH71" s="320"/>
      <c r="FI71" s="320"/>
      <c r="FJ71" s="320"/>
      <c r="FK71" s="142"/>
      <c r="FL71" s="320"/>
      <c r="FM71" s="320"/>
      <c r="FN71" s="322"/>
      <c r="FO71" s="320"/>
      <c r="FP71" s="320"/>
      <c r="FQ71" s="320"/>
      <c r="FR71" s="320"/>
      <c r="FS71" s="320"/>
      <c r="FT71" s="320"/>
      <c r="FU71" s="319"/>
      <c r="FV71" s="320"/>
      <c r="FW71" s="321"/>
      <c r="FX71" s="320"/>
      <c r="FY71" s="320"/>
      <c r="FZ71" s="320"/>
      <c r="GA71" s="142"/>
      <c r="GB71" s="320"/>
      <c r="GC71" s="320"/>
      <c r="GD71" s="322"/>
      <c r="GE71" s="320"/>
      <c r="GF71" s="320"/>
      <c r="GG71" s="320"/>
      <c r="GH71" s="320"/>
      <c r="GI71" s="320"/>
      <c r="GJ71" s="320"/>
      <c r="GK71" s="319"/>
      <c r="GL71" s="320"/>
      <c r="GM71" s="321"/>
      <c r="GN71" s="320"/>
      <c r="GO71" s="320"/>
      <c r="GP71" s="320"/>
      <c r="GQ71" s="142"/>
      <c r="GR71" s="320"/>
      <c r="GS71" s="320"/>
      <c r="GT71" s="322"/>
      <c r="GU71" s="320"/>
      <c r="GV71" s="320"/>
      <c r="GW71" s="320"/>
      <c r="GX71" s="320"/>
      <c r="GY71" s="320"/>
      <c r="GZ71" s="320"/>
      <c r="HA71" s="319"/>
      <c r="HB71" s="320"/>
      <c r="HC71" s="321"/>
      <c r="HD71" s="320"/>
      <c r="HE71" s="320"/>
      <c r="HF71" s="320"/>
      <c r="HG71" s="142"/>
      <c r="HH71" s="320"/>
      <c r="HI71" s="320"/>
      <c r="HJ71" s="322"/>
      <c r="HK71" s="320"/>
      <c r="HL71" s="320"/>
      <c r="HM71" s="320"/>
      <c r="HN71" s="320"/>
      <c r="HO71" s="320"/>
      <c r="HP71" s="320"/>
      <c r="HQ71" s="319"/>
      <c r="HR71" s="320"/>
      <c r="HS71" s="321"/>
      <c r="HT71" s="320"/>
      <c r="HU71" s="320"/>
      <c r="HV71" s="320"/>
      <c r="HW71" s="142"/>
      <c r="HX71" s="320"/>
      <c r="HY71" s="320"/>
      <c r="HZ71" s="322"/>
      <c r="IA71" s="320"/>
      <c r="IB71" s="320"/>
      <c r="IC71" s="320"/>
      <c r="ID71" s="320"/>
      <c r="IE71" s="320"/>
      <c r="IF71" s="320"/>
      <c r="IG71" s="319"/>
      <c r="IH71" s="320"/>
      <c r="II71" s="321"/>
      <c r="IJ71" s="320"/>
      <c r="IK71" s="320"/>
      <c r="IL71" s="320"/>
      <c r="IM71" s="142"/>
      <c r="IN71" s="320"/>
      <c r="IO71" s="320"/>
      <c r="IP71" s="322"/>
      <c r="IQ71" s="320"/>
      <c r="IR71" s="320"/>
      <c r="IS71" s="320"/>
      <c r="IT71" s="320"/>
      <c r="IU71" s="320"/>
      <c r="IV71" s="320"/>
    </row>
    <row r="72" spans="1:256" s="382" customFormat="1" ht="18">
      <c r="A72" s="673" t="s">
        <v>260</v>
      </c>
      <c r="B72" s="289" t="s">
        <v>308</v>
      </c>
      <c r="C72" s="378"/>
      <c r="D72" s="289"/>
      <c r="E72" s="289"/>
      <c r="F72" s="223" t="s">
        <v>446</v>
      </c>
      <c r="G72" s="649"/>
      <c r="H72" s="289"/>
      <c r="I72" s="289"/>
      <c r="J72" s="314"/>
      <c r="K72" s="856">
        <f t="shared" si="9"/>
        <v>5.9804981406</v>
      </c>
      <c r="L72" s="649"/>
      <c r="M72" s="12"/>
      <c r="N72" s="289"/>
      <c r="O72" s="289"/>
      <c r="P72" s="843">
        <f t="shared" si="10"/>
        <v>5.2516030000000366E-2</v>
      </c>
      <c r="Q72" s="333"/>
      <c r="R72" s="320"/>
      <c r="S72" s="321"/>
      <c r="T72" s="320"/>
      <c r="U72" s="320"/>
      <c r="V72" s="320"/>
      <c r="W72" s="142"/>
      <c r="X72" s="320"/>
      <c r="Y72" s="320"/>
      <c r="Z72" s="322"/>
      <c r="AA72" s="320"/>
      <c r="AB72" s="320"/>
      <c r="AC72"/>
      <c r="AD72" s="320"/>
      <c r="AE72" s="320"/>
      <c r="AF72" s="320"/>
      <c r="AG72" s="319"/>
      <c r="AH72" s="320"/>
      <c r="AI72" s="321"/>
      <c r="AJ72" s="320"/>
      <c r="AK72" s="320"/>
      <c r="AL72" s="320"/>
      <c r="AM72" s="142"/>
      <c r="AN72" s="320"/>
      <c r="AO72" s="320"/>
      <c r="AP72" s="322"/>
      <c r="AQ72" s="320"/>
      <c r="AR72" s="320"/>
      <c r="AS72"/>
      <c r="AT72" s="320"/>
      <c r="AU72" s="320"/>
      <c r="AV72" s="320"/>
      <c r="AW72" s="319"/>
      <c r="AX72" s="320"/>
      <c r="AY72" s="321"/>
      <c r="AZ72" s="320"/>
      <c r="BA72" s="320"/>
      <c r="BB72" s="320"/>
      <c r="BC72" s="142"/>
      <c r="BD72" s="320"/>
      <c r="BE72" s="320"/>
      <c r="BF72" s="322"/>
      <c r="BG72" s="320"/>
      <c r="BH72" s="320"/>
      <c r="BI72"/>
      <c r="BJ72" s="320"/>
      <c r="BK72" s="320"/>
      <c r="BL72" s="320"/>
      <c r="BM72" s="319"/>
      <c r="BN72" s="320"/>
      <c r="BO72" s="321"/>
      <c r="BP72" s="320"/>
      <c r="BQ72" s="320"/>
      <c r="BR72" s="320"/>
      <c r="BS72" s="142"/>
      <c r="BT72" s="320"/>
      <c r="BU72" s="320"/>
      <c r="BV72" s="322"/>
      <c r="BW72" s="320"/>
      <c r="BX72" s="320"/>
      <c r="BY72"/>
      <c r="BZ72" s="320"/>
      <c r="CA72" s="320"/>
      <c r="CB72" s="320"/>
      <c r="CC72" s="319"/>
      <c r="CD72" s="320"/>
      <c r="CE72" s="321"/>
      <c r="CF72" s="320"/>
      <c r="CG72" s="320"/>
      <c r="CH72" s="320"/>
      <c r="CI72" s="142"/>
      <c r="CJ72" s="320"/>
      <c r="CK72" s="320"/>
      <c r="CL72" s="322"/>
      <c r="CM72" s="320"/>
      <c r="CN72" s="320"/>
      <c r="CO72"/>
      <c r="CP72" s="320"/>
      <c r="CQ72" s="320"/>
      <c r="CR72" s="320"/>
      <c r="CS72" s="319"/>
      <c r="CT72" s="320"/>
      <c r="CU72" s="321"/>
      <c r="CV72" s="320"/>
      <c r="CW72" s="320"/>
      <c r="CX72" s="320"/>
      <c r="CY72" s="142"/>
      <c r="CZ72" s="320"/>
      <c r="DA72" s="320"/>
      <c r="DB72" s="322"/>
      <c r="DC72" s="320"/>
      <c r="DD72" s="320"/>
      <c r="DE72"/>
      <c r="DF72" s="320"/>
      <c r="DG72" s="320"/>
      <c r="DH72" s="320"/>
      <c r="DI72" s="319"/>
      <c r="DJ72" s="320"/>
      <c r="DK72" s="321"/>
      <c r="DL72" s="320"/>
      <c r="DM72" s="320"/>
      <c r="DN72" s="320"/>
      <c r="DO72" s="142"/>
      <c r="DP72" s="320"/>
      <c r="DQ72" s="320"/>
      <c r="DR72" s="322"/>
      <c r="DS72" s="320"/>
      <c r="DT72" s="320"/>
      <c r="DU72"/>
      <c r="DV72" s="320"/>
      <c r="DW72" s="320"/>
      <c r="DX72" s="320"/>
      <c r="DY72" s="319"/>
      <c r="DZ72" s="320"/>
      <c r="EA72" s="321"/>
      <c r="EB72" s="320"/>
      <c r="EC72" s="320"/>
      <c r="ED72" s="320"/>
      <c r="EE72" s="142"/>
      <c r="EF72" s="320"/>
      <c r="EG72" s="320"/>
      <c r="EH72" s="322"/>
      <c r="EI72" s="320"/>
      <c r="EJ72" s="320"/>
      <c r="EK72"/>
      <c r="EL72" s="320"/>
      <c r="EM72" s="320"/>
      <c r="EN72" s="320"/>
      <c r="EO72" s="319"/>
      <c r="EP72" s="320"/>
      <c r="EQ72" s="321"/>
      <c r="ER72" s="320"/>
      <c r="ES72" s="320"/>
      <c r="ET72" s="320"/>
      <c r="EU72" s="142"/>
      <c r="EV72" s="320"/>
      <c r="EW72" s="320"/>
      <c r="EX72" s="322"/>
      <c r="EY72" s="320"/>
      <c r="EZ72" s="320"/>
      <c r="FA72"/>
      <c r="FB72" s="320"/>
      <c r="FC72" s="320"/>
      <c r="FD72" s="320"/>
      <c r="FE72" s="319"/>
      <c r="FF72" s="320"/>
      <c r="FG72" s="321"/>
      <c r="FH72" s="320"/>
      <c r="FI72" s="320"/>
      <c r="FJ72" s="320"/>
      <c r="FK72" s="142"/>
      <c r="FL72" s="320"/>
      <c r="FM72" s="320"/>
      <c r="FN72" s="322"/>
      <c r="FO72" s="320"/>
      <c r="FP72" s="320"/>
      <c r="FQ72"/>
      <c r="FR72" s="320"/>
      <c r="FS72" s="320"/>
      <c r="FT72" s="320"/>
      <c r="FU72" s="319"/>
      <c r="FV72" s="320"/>
      <c r="FW72" s="321"/>
      <c r="FX72" s="320"/>
      <c r="FY72" s="320"/>
      <c r="FZ72" s="320"/>
      <c r="GA72" s="142"/>
      <c r="GB72" s="320"/>
      <c r="GC72" s="320"/>
      <c r="GD72" s="322"/>
      <c r="GE72" s="320"/>
      <c r="GF72" s="320"/>
      <c r="GG72"/>
      <c r="GH72" s="320"/>
      <c r="GI72" s="320"/>
      <c r="GJ72" s="320"/>
      <c r="GK72" s="319"/>
      <c r="GL72" s="320"/>
      <c r="GM72" s="321"/>
      <c r="GN72" s="320"/>
      <c r="GO72" s="320"/>
      <c r="GP72" s="320"/>
      <c r="GQ72" s="142"/>
      <c r="GR72" s="320"/>
      <c r="GS72" s="320"/>
      <c r="GT72" s="322"/>
      <c r="GU72" s="320"/>
      <c r="GV72" s="320"/>
      <c r="GW72"/>
      <c r="GX72" s="320"/>
      <c r="GY72" s="320"/>
      <c r="GZ72" s="320"/>
      <c r="HA72" s="319"/>
      <c r="HB72" s="320"/>
      <c r="HC72" s="321"/>
      <c r="HD72" s="320"/>
      <c r="HE72" s="320"/>
      <c r="HF72" s="320"/>
      <c r="HG72" s="142"/>
      <c r="HH72" s="320"/>
      <c r="HI72" s="320"/>
      <c r="HJ72" s="322"/>
      <c r="HK72" s="320"/>
      <c r="HL72" s="320"/>
      <c r="HM72"/>
      <c r="HN72" s="320"/>
      <c r="HO72" s="320"/>
      <c r="HP72" s="320"/>
      <c r="HQ72" s="319"/>
      <c r="HR72" s="320"/>
      <c r="HS72" s="321"/>
      <c r="HT72" s="320"/>
      <c r="HU72" s="320"/>
      <c r="HV72" s="320"/>
      <c r="HW72" s="142"/>
      <c r="HX72" s="320"/>
      <c r="HY72" s="320"/>
      <c r="HZ72" s="322"/>
      <c r="IA72" s="320"/>
      <c r="IB72" s="320"/>
      <c r="IC72"/>
      <c r="ID72" s="320"/>
      <c r="IE72" s="320"/>
      <c r="IF72" s="320"/>
      <c r="IG72" s="319"/>
      <c r="IH72" s="320"/>
      <c r="II72" s="321"/>
      <c r="IJ72" s="320"/>
      <c r="IK72" s="320"/>
      <c r="IL72" s="320"/>
      <c r="IM72" s="142"/>
      <c r="IN72" s="320"/>
      <c r="IO72" s="320"/>
      <c r="IP72" s="322"/>
      <c r="IQ72" s="320"/>
      <c r="IR72" s="320"/>
      <c r="IS72"/>
      <c r="IT72" s="320"/>
      <c r="IU72" s="320"/>
      <c r="IV72" s="320"/>
    </row>
    <row r="73" spans="1:256" s="382" customFormat="1" ht="18">
      <c r="A73" s="673" t="s">
        <v>261</v>
      </c>
      <c r="B73" s="289" t="s">
        <v>309</v>
      </c>
      <c r="C73" s="378"/>
      <c r="D73" s="289"/>
      <c r="E73" s="289"/>
      <c r="F73" s="223" t="s">
        <v>446</v>
      </c>
      <c r="G73" s="649"/>
      <c r="H73" s="289"/>
      <c r="I73" s="289"/>
      <c r="J73" s="314"/>
      <c r="K73" s="856">
        <f t="shared" si="9"/>
        <v>3.2527984591999992</v>
      </c>
      <c r="L73" s="649"/>
      <c r="M73" s="289"/>
      <c r="N73" s="289"/>
      <c r="O73" s="289"/>
      <c r="P73" s="843">
        <f t="shared" si="10"/>
        <v>2.9505820000000203E-2</v>
      </c>
      <c r="Q73" s="333"/>
      <c r="R73" s="320"/>
      <c r="S73" s="321"/>
      <c r="T73" s="320"/>
      <c r="U73" s="320"/>
      <c r="V73" s="320"/>
      <c r="W73" s="142"/>
      <c r="X73" s="320"/>
      <c r="Y73" s="320"/>
      <c r="Z73" s="322"/>
      <c r="AA73" s="320"/>
      <c r="AB73" s="320"/>
      <c r="AC73" s="320"/>
      <c r="AD73" s="320"/>
      <c r="AE73" s="320"/>
      <c r="AF73" s="320"/>
      <c r="AG73" s="319"/>
      <c r="AH73" s="320"/>
      <c r="AI73" s="321"/>
      <c r="AJ73" s="320"/>
      <c r="AK73" s="320"/>
      <c r="AL73" s="320"/>
      <c r="AM73" s="142"/>
      <c r="AN73" s="320"/>
      <c r="AO73" s="320"/>
      <c r="AP73" s="322"/>
      <c r="AQ73" s="320"/>
      <c r="AR73" s="320"/>
      <c r="AS73" s="320"/>
      <c r="AT73" s="320"/>
      <c r="AU73" s="320"/>
      <c r="AV73" s="320"/>
      <c r="AW73" s="319"/>
      <c r="AX73" s="320"/>
      <c r="AY73" s="321"/>
      <c r="AZ73" s="320"/>
      <c r="BA73" s="320"/>
      <c r="BB73" s="320"/>
      <c r="BC73" s="142"/>
      <c r="BD73" s="320"/>
      <c r="BE73" s="320"/>
      <c r="BF73" s="322"/>
      <c r="BG73" s="320"/>
      <c r="BH73" s="320"/>
      <c r="BI73" s="320"/>
      <c r="BJ73" s="320"/>
      <c r="BK73" s="320"/>
      <c r="BL73" s="320"/>
      <c r="BM73" s="319"/>
      <c r="BN73" s="320"/>
      <c r="BO73" s="321"/>
      <c r="BP73" s="320"/>
      <c r="BQ73" s="320"/>
      <c r="BR73" s="320"/>
      <c r="BS73" s="142"/>
      <c r="BT73" s="320"/>
      <c r="BU73" s="320"/>
      <c r="BV73" s="322"/>
      <c r="BW73" s="320"/>
      <c r="BX73" s="320"/>
      <c r="BY73" s="320"/>
      <c r="BZ73" s="320"/>
      <c r="CA73" s="320"/>
      <c r="CB73" s="320"/>
      <c r="CC73" s="319"/>
      <c r="CD73" s="320"/>
      <c r="CE73" s="321"/>
      <c r="CF73" s="320"/>
      <c r="CG73" s="320"/>
      <c r="CH73" s="320"/>
      <c r="CI73" s="142"/>
      <c r="CJ73" s="320"/>
      <c r="CK73" s="320"/>
      <c r="CL73" s="322"/>
      <c r="CM73" s="320"/>
      <c r="CN73" s="320"/>
      <c r="CO73" s="320"/>
      <c r="CP73" s="320"/>
      <c r="CQ73" s="320"/>
      <c r="CR73" s="320"/>
      <c r="CS73" s="319"/>
      <c r="CT73" s="320"/>
      <c r="CU73" s="321"/>
      <c r="CV73" s="320"/>
      <c r="CW73" s="320"/>
      <c r="CX73" s="320"/>
      <c r="CY73" s="142"/>
      <c r="CZ73" s="320"/>
      <c r="DA73" s="320"/>
      <c r="DB73" s="322"/>
      <c r="DC73" s="320"/>
      <c r="DD73" s="320"/>
      <c r="DE73" s="320"/>
      <c r="DF73" s="320"/>
      <c r="DG73" s="320"/>
      <c r="DH73" s="320"/>
      <c r="DI73" s="319"/>
      <c r="DJ73" s="320"/>
      <c r="DK73" s="321"/>
      <c r="DL73" s="320"/>
      <c r="DM73" s="320"/>
      <c r="DN73" s="320"/>
      <c r="DO73" s="142"/>
      <c r="DP73" s="320"/>
      <c r="DQ73" s="320"/>
      <c r="DR73" s="322"/>
      <c r="DS73" s="320"/>
      <c r="DT73" s="320"/>
      <c r="DU73" s="320"/>
      <c r="DV73" s="320"/>
      <c r="DW73" s="320"/>
      <c r="DX73" s="320"/>
      <c r="DY73" s="319"/>
      <c r="DZ73" s="320"/>
      <c r="EA73" s="321"/>
      <c r="EB73" s="320"/>
      <c r="EC73" s="320"/>
      <c r="ED73" s="320"/>
      <c r="EE73" s="142"/>
      <c r="EF73" s="320"/>
      <c r="EG73" s="320"/>
      <c r="EH73" s="322"/>
      <c r="EI73" s="320"/>
      <c r="EJ73" s="320"/>
      <c r="EK73" s="320"/>
      <c r="EL73" s="320"/>
      <c r="EM73" s="320"/>
      <c r="EN73" s="320"/>
      <c r="EO73" s="319"/>
      <c r="EP73" s="320"/>
      <c r="EQ73" s="321"/>
      <c r="ER73" s="320"/>
      <c r="ES73" s="320"/>
      <c r="ET73" s="320"/>
      <c r="EU73" s="142"/>
      <c r="EV73" s="320"/>
      <c r="EW73" s="320"/>
      <c r="EX73" s="322"/>
      <c r="EY73" s="320"/>
      <c r="EZ73" s="320"/>
      <c r="FA73" s="320"/>
      <c r="FB73" s="320"/>
      <c r="FC73" s="320"/>
      <c r="FD73" s="320"/>
      <c r="FE73" s="319"/>
      <c r="FF73" s="320"/>
      <c r="FG73" s="321"/>
      <c r="FH73" s="320"/>
      <c r="FI73" s="320"/>
      <c r="FJ73" s="320"/>
      <c r="FK73" s="142"/>
      <c r="FL73" s="320"/>
      <c r="FM73" s="320"/>
      <c r="FN73" s="322"/>
      <c r="FO73" s="320"/>
      <c r="FP73" s="320"/>
      <c r="FQ73" s="320"/>
      <c r="FR73" s="320"/>
      <c r="FS73" s="320"/>
      <c r="FT73" s="320"/>
      <c r="FU73" s="319"/>
      <c r="FV73" s="320"/>
      <c r="FW73" s="321"/>
      <c r="FX73" s="320"/>
      <c r="FY73" s="320"/>
      <c r="FZ73" s="320"/>
      <c r="GA73" s="142"/>
      <c r="GB73" s="320"/>
      <c r="GC73" s="320"/>
      <c r="GD73" s="322"/>
      <c r="GE73" s="320"/>
      <c r="GF73" s="320"/>
      <c r="GG73" s="320"/>
      <c r="GH73" s="320"/>
      <c r="GI73" s="320"/>
      <c r="GJ73" s="320"/>
      <c r="GK73" s="319"/>
      <c r="GL73" s="320"/>
      <c r="GM73" s="321"/>
      <c r="GN73" s="320"/>
      <c r="GO73" s="320"/>
      <c r="GP73" s="320"/>
      <c r="GQ73" s="142"/>
      <c r="GR73" s="320"/>
      <c r="GS73" s="320"/>
      <c r="GT73" s="322"/>
      <c r="GU73" s="320"/>
      <c r="GV73" s="320"/>
      <c r="GW73" s="320"/>
      <c r="GX73" s="320"/>
      <c r="GY73" s="320"/>
      <c r="GZ73" s="320"/>
      <c r="HA73" s="319"/>
      <c r="HB73" s="320"/>
      <c r="HC73" s="321"/>
      <c r="HD73" s="320"/>
      <c r="HE73" s="320"/>
      <c r="HF73" s="320"/>
      <c r="HG73" s="142"/>
      <c r="HH73" s="320"/>
      <c r="HI73" s="320"/>
      <c r="HJ73" s="322"/>
      <c r="HK73" s="320"/>
      <c r="HL73" s="320"/>
      <c r="HM73" s="320"/>
      <c r="HN73" s="320"/>
      <c r="HO73" s="320"/>
      <c r="HP73" s="320"/>
      <c r="HQ73" s="319"/>
      <c r="HR73" s="320"/>
      <c r="HS73" s="321"/>
      <c r="HT73" s="320"/>
      <c r="HU73" s="320"/>
      <c r="HV73" s="320"/>
      <c r="HW73" s="142"/>
      <c r="HX73" s="320"/>
      <c r="HY73" s="320"/>
      <c r="HZ73" s="322"/>
      <c r="IA73" s="320"/>
      <c r="IB73" s="320"/>
      <c r="IC73" s="320"/>
      <c r="ID73" s="320"/>
      <c r="IE73" s="320"/>
      <c r="IF73" s="320"/>
      <c r="IG73" s="319"/>
      <c r="IH73" s="320"/>
      <c r="II73" s="321"/>
      <c r="IJ73" s="320"/>
      <c r="IK73" s="320"/>
      <c r="IL73" s="320"/>
      <c r="IM73" s="142"/>
      <c r="IN73" s="320"/>
      <c r="IO73" s="320"/>
      <c r="IP73" s="322"/>
      <c r="IQ73" s="320"/>
      <c r="IR73" s="320"/>
      <c r="IS73" s="320"/>
      <c r="IT73" s="320"/>
      <c r="IU73" s="320"/>
      <c r="IV73" s="320"/>
    </row>
    <row r="74" spans="1:256" s="382" customFormat="1" ht="18">
      <c r="A74" s="673" t="s">
        <v>262</v>
      </c>
      <c r="B74" s="289" t="s">
        <v>310</v>
      </c>
      <c r="C74" s="378"/>
      <c r="D74" s="289"/>
      <c r="E74" s="289"/>
      <c r="F74" s="223" t="s">
        <v>446</v>
      </c>
      <c r="G74" s="649"/>
      <c r="H74" s="289"/>
      <c r="I74" s="289"/>
      <c r="J74" s="314"/>
      <c r="K74" s="856">
        <f t="shared" si="9"/>
        <v>0.45409228019999998</v>
      </c>
      <c r="L74" s="649"/>
      <c r="M74" s="289"/>
      <c r="N74" s="289"/>
      <c r="O74" s="289"/>
      <c r="P74" s="843">
        <f t="shared" si="10"/>
        <v>6.2758900000000435E-3</v>
      </c>
      <c r="Q74" s="333"/>
      <c r="R74" s="320"/>
      <c r="S74" s="321"/>
      <c r="T74" s="320"/>
      <c r="U74" s="320"/>
      <c r="V74" s="320"/>
      <c r="W74" s="142"/>
      <c r="X74" s="320"/>
      <c r="Y74" s="320"/>
      <c r="Z74" s="322"/>
      <c r="AA74" s="320"/>
      <c r="AB74" s="320"/>
      <c r="AC74" s="320"/>
      <c r="AD74" s="320"/>
      <c r="AE74" s="320"/>
      <c r="AF74" s="320"/>
      <c r="AG74" s="319"/>
      <c r="AH74" s="320"/>
      <c r="AI74" s="321"/>
      <c r="AJ74" s="320"/>
      <c r="AK74" s="320"/>
      <c r="AL74" s="320"/>
      <c r="AM74" s="142"/>
      <c r="AN74" s="320"/>
      <c r="AO74" s="320"/>
      <c r="AP74" s="322"/>
      <c r="AQ74" s="320"/>
      <c r="AR74" s="320"/>
      <c r="AS74" s="320"/>
      <c r="AT74" s="320"/>
      <c r="AU74" s="320"/>
      <c r="AV74" s="320"/>
      <c r="AW74" s="319"/>
      <c r="AX74" s="320"/>
      <c r="AY74" s="321"/>
      <c r="AZ74" s="320"/>
      <c r="BA74" s="320"/>
      <c r="BB74" s="320"/>
      <c r="BC74" s="142"/>
      <c r="BD74" s="320"/>
      <c r="BE74" s="320"/>
      <c r="BF74" s="322"/>
      <c r="BG74" s="320"/>
      <c r="BH74" s="320"/>
      <c r="BI74" s="320"/>
      <c r="BJ74" s="320"/>
      <c r="BK74" s="320"/>
      <c r="BL74" s="320"/>
      <c r="BM74" s="319"/>
      <c r="BN74" s="320"/>
      <c r="BO74" s="321"/>
      <c r="BP74" s="320"/>
      <c r="BQ74" s="320"/>
      <c r="BR74" s="320"/>
      <c r="BS74" s="142"/>
      <c r="BT74" s="320"/>
      <c r="BU74" s="320"/>
      <c r="BV74" s="322"/>
      <c r="BW74" s="320"/>
      <c r="BX74" s="320"/>
      <c r="BY74" s="320"/>
      <c r="BZ74" s="320"/>
      <c r="CA74" s="320"/>
      <c r="CB74" s="320"/>
      <c r="CC74" s="319"/>
      <c r="CD74" s="320"/>
      <c r="CE74" s="321"/>
      <c r="CF74" s="320"/>
      <c r="CG74" s="320"/>
      <c r="CH74" s="320"/>
      <c r="CI74" s="142"/>
      <c r="CJ74" s="320"/>
      <c r="CK74" s="320"/>
      <c r="CL74" s="322"/>
      <c r="CM74" s="320"/>
      <c r="CN74" s="320"/>
      <c r="CO74" s="320"/>
      <c r="CP74" s="320"/>
      <c r="CQ74" s="320"/>
      <c r="CR74" s="320"/>
      <c r="CS74" s="319"/>
      <c r="CT74" s="320"/>
      <c r="CU74" s="321"/>
      <c r="CV74" s="320"/>
      <c r="CW74" s="320"/>
      <c r="CX74" s="320"/>
      <c r="CY74" s="142"/>
      <c r="CZ74" s="320"/>
      <c r="DA74" s="320"/>
      <c r="DB74" s="322"/>
      <c r="DC74" s="320"/>
      <c r="DD74" s="320"/>
      <c r="DE74" s="320"/>
      <c r="DF74" s="320"/>
      <c r="DG74" s="320"/>
      <c r="DH74" s="320"/>
      <c r="DI74" s="319"/>
      <c r="DJ74" s="320"/>
      <c r="DK74" s="321"/>
      <c r="DL74" s="320"/>
      <c r="DM74" s="320"/>
      <c r="DN74" s="320"/>
      <c r="DO74" s="142"/>
      <c r="DP74" s="320"/>
      <c r="DQ74" s="320"/>
      <c r="DR74" s="322"/>
      <c r="DS74" s="320"/>
      <c r="DT74" s="320"/>
      <c r="DU74" s="320"/>
      <c r="DV74" s="320"/>
      <c r="DW74" s="320"/>
      <c r="DX74" s="320"/>
      <c r="DY74" s="319"/>
      <c r="DZ74" s="320"/>
      <c r="EA74" s="321"/>
      <c r="EB74" s="320"/>
      <c r="EC74" s="320"/>
      <c r="ED74" s="320"/>
      <c r="EE74" s="142"/>
      <c r="EF74" s="320"/>
      <c r="EG74" s="320"/>
      <c r="EH74" s="322"/>
      <c r="EI74" s="320"/>
      <c r="EJ74" s="320"/>
      <c r="EK74" s="320"/>
      <c r="EL74" s="320"/>
      <c r="EM74" s="320"/>
      <c r="EN74" s="320"/>
      <c r="EO74" s="319"/>
      <c r="EP74" s="320"/>
      <c r="EQ74" s="321"/>
      <c r="ER74" s="320"/>
      <c r="ES74" s="320"/>
      <c r="ET74" s="320"/>
      <c r="EU74" s="142"/>
      <c r="EV74" s="320"/>
      <c r="EW74" s="320"/>
      <c r="EX74" s="322"/>
      <c r="EY74" s="320"/>
      <c r="EZ74" s="320"/>
      <c r="FA74" s="320"/>
      <c r="FB74" s="320"/>
      <c r="FC74" s="320"/>
      <c r="FD74" s="320"/>
      <c r="FE74" s="319"/>
      <c r="FF74" s="320"/>
      <c r="FG74" s="321"/>
      <c r="FH74" s="320"/>
      <c r="FI74" s="320"/>
      <c r="FJ74" s="320"/>
      <c r="FK74" s="142"/>
      <c r="FL74" s="320"/>
      <c r="FM74" s="320"/>
      <c r="FN74" s="322"/>
      <c r="FO74" s="320"/>
      <c r="FP74" s="320"/>
      <c r="FQ74" s="320"/>
      <c r="FR74" s="320"/>
      <c r="FS74" s="320"/>
      <c r="FT74" s="320"/>
      <c r="FU74" s="319"/>
      <c r="FV74" s="320"/>
      <c r="FW74" s="321"/>
      <c r="FX74" s="320"/>
      <c r="FY74" s="320"/>
      <c r="FZ74" s="320"/>
      <c r="GA74" s="142"/>
      <c r="GB74" s="320"/>
      <c r="GC74" s="320"/>
      <c r="GD74" s="322"/>
      <c r="GE74" s="320"/>
      <c r="GF74" s="320"/>
      <c r="GG74" s="320"/>
      <c r="GH74" s="320"/>
      <c r="GI74" s="320"/>
      <c r="GJ74" s="320"/>
      <c r="GK74" s="319"/>
      <c r="GL74" s="320"/>
      <c r="GM74" s="321"/>
      <c r="GN74" s="320"/>
      <c r="GO74" s="320"/>
      <c r="GP74" s="320"/>
      <c r="GQ74" s="142"/>
      <c r="GR74" s="320"/>
      <c r="GS74" s="320"/>
      <c r="GT74" s="322"/>
      <c r="GU74" s="320"/>
      <c r="GV74" s="320"/>
      <c r="GW74" s="320"/>
      <c r="GX74" s="320"/>
      <c r="GY74" s="320"/>
      <c r="GZ74" s="320"/>
      <c r="HA74" s="319"/>
      <c r="HB74" s="320"/>
      <c r="HC74" s="321"/>
      <c r="HD74" s="320"/>
      <c r="HE74" s="320"/>
      <c r="HF74" s="320"/>
      <c r="HG74" s="142"/>
      <c r="HH74" s="320"/>
      <c r="HI74" s="320"/>
      <c r="HJ74" s="322"/>
      <c r="HK74" s="320"/>
      <c r="HL74" s="320"/>
      <c r="HM74" s="320"/>
      <c r="HN74" s="320"/>
      <c r="HO74" s="320"/>
      <c r="HP74" s="320"/>
      <c r="HQ74" s="319"/>
      <c r="HR74" s="320"/>
      <c r="HS74" s="321"/>
      <c r="HT74" s="320"/>
      <c r="HU74" s="320"/>
      <c r="HV74" s="320"/>
      <c r="HW74" s="142"/>
      <c r="HX74" s="320"/>
      <c r="HY74" s="320"/>
      <c r="HZ74" s="322"/>
      <c r="IA74" s="320"/>
      <c r="IB74" s="320"/>
      <c r="IC74" s="320"/>
      <c r="ID74" s="320"/>
      <c r="IE74" s="320"/>
      <c r="IF74" s="320"/>
      <c r="IG74" s="319"/>
      <c r="IH74" s="320"/>
      <c r="II74" s="321"/>
      <c r="IJ74" s="320"/>
      <c r="IK74" s="320"/>
      <c r="IL74" s="320"/>
      <c r="IM74" s="142"/>
      <c r="IN74" s="320"/>
      <c r="IO74" s="320"/>
      <c r="IP74" s="322"/>
      <c r="IQ74" s="320"/>
      <c r="IR74" s="320"/>
      <c r="IS74" s="320"/>
      <c r="IT74" s="320"/>
      <c r="IU74" s="320"/>
      <c r="IV74" s="320"/>
    </row>
    <row r="75" spans="1:256" s="382" customFormat="1" ht="18">
      <c r="A75" s="673" t="s">
        <v>263</v>
      </c>
      <c r="B75" s="289" t="s">
        <v>311</v>
      </c>
      <c r="C75" s="378"/>
      <c r="D75" s="289"/>
      <c r="E75" s="289"/>
      <c r="F75" s="223" t="s">
        <v>446</v>
      </c>
      <c r="G75" s="649"/>
      <c r="H75" s="289"/>
      <c r="I75" s="289"/>
      <c r="J75" s="314"/>
      <c r="K75" s="856">
        <f t="shared" si="9"/>
        <v>-4.6067418399999997E-2</v>
      </c>
      <c r="L75" s="649"/>
      <c r="M75" s="289"/>
      <c r="N75" s="289"/>
      <c r="O75" s="289"/>
      <c r="P75" s="843">
        <f t="shared" si="10"/>
        <v>0</v>
      </c>
      <c r="Q75" s="333"/>
      <c r="R75" s="320"/>
      <c r="S75" s="321"/>
      <c r="T75" s="320"/>
      <c r="U75" s="320"/>
      <c r="V75" s="320"/>
      <c r="W75" s="142"/>
      <c r="X75" s="320"/>
      <c r="Y75" s="320"/>
      <c r="Z75" s="322"/>
      <c r="AA75" s="320"/>
      <c r="AB75" s="320"/>
      <c r="AC75" s="320"/>
      <c r="AD75" s="320"/>
      <c r="AE75" s="320"/>
      <c r="AF75" s="320"/>
      <c r="AG75" s="319"/>
      <c r="AH75" s="320"/>
      <c r="AI75" s="321"/>
      <c r="AJ75" s="320"/>
      <c r="AK75" s="320"/>
      <c r="AL75" s="320"/>
      <c r="AM75" s="142"/>
      <c r="AN75" s="320"/>
      <c r="AO75" s="320"/>
      <c r="AP75" s="322"/>
      <c r="AQ75" s="320"/>
      <c r="AR75" s="320"/>
      <c r="AS75" s="320"/>
      <c r="AT75" s="320"/>
      <c r="AU75" s="320"/>
      <c r="AV75" s="320"/>
      <c r="AW75" s="319"/>
      <c r="AX75" s="320"/>
      <c r="AY75" s="321"/>
      <c r="AZ75" s="320"/>
      <c r="BA75" s="320"/>
      <c r="BB75" s="320"/>
      <c r="BC75" s="142"/>
      <c r="BD75" s="320"/>
      <c r="BE75" s="320"/>
      <c r="BF75" s="322"/>
      <c r="BG75" s="320"/>
      <c r="BH75" s="320"/>
      <c r="BI75" s="320"/>
      <c r="BJ75" s="320"/>
      <c r="BK75" s="320"/>
      <c r="BL75" s="320"/>
      <c r="BM75" s="319"/>
      <c r="BN75" s="320"/>
      <c r="BO75" s="321"/>
      <c r="BP75" s="320"/>
      <c r="BQ75" s="320"/>
      <c r="BR75" s="320"/>
      <c r="BS75" s="142"/>
      <c r="BT75" s="320"/>
      <c r="BU75" s="320"/>
      <c r="BV75" s="322"/>
      <c r="BW75" s="320"/>
      <c r="BX75" s="320"/>
      <c r="BY75" s="320"/>
      <c r="BZ75" s="320"/>
      <c r="CA75" s="320"/>
      <c r="CB75" s="320"/>
      <c r="CC75" s="319"/>
      <c r="CD75" s="320"/>
      <c r="CE75" s="321"/>
      <c r="CF75" s="320"/>
      <c r="CG75" s="320"/>
      <c r="CH75" s="320"/>
      <c r="CI75" s="142"/>
      <c r="CJ75" s="320"/>
      <c r="CK75" s="320"/>
      <c r="CL75" s="322"/>
      <c r="CM75" s="320"/>
      <c r="CN75" s="320"/>
      <c r="CO75" s="320"/>
      <c r="CP75" s="320"/>
      <c r="CQ75" s="320"/>
      <c r="CR75" s="320"/>
      <c r="CS75" s="319"/>
      <c r="CT75" s="320"/>
      <c r="CU75" s="321"/>
      <c r="CV75" s="320"/>
      <c r="CW75" s="320"/>
      <c r="CX75" s="320"/>
      <c r="CY75" s="142"/>
      <c r="CZ75" s="320"/>
      <c r="DA75" s="320"/>
      <c r="DB75" s="322"/>
      <c r="DC75" s="320"/>
      <c r="DD75" s="320"/>
      <c r="DE75" s="320"/>
      <c r="DF75" s="320"/>
      <c r="DG75" s="320"/>
      <c r="DH75" s="320"/>
      <c r="DI75" s="319"/>
      <c r="DJ75" s="320"/>
      <c r="DK75" s="321"/>
      <c r="DL75" s="320"/>
      <c r="DM75" s="320"/>
      <c r="DN75" s="320"/>
      <c r="DO75" s="142"/>
      <c r="DP75" s="320"/>
      <c r="DQ75" s="320"/>
      <c r="DR75" s="322"/>
      <c r="DS75" s="320"/>
      <c r="DT75" s="320"/>
      <c r="DU75" s="320"/>
      <c r="DV75" s="320"/>
      <c r="DW75" s="320"/>
      <c r="DX75" s="320"/>
      <c r="DY75" s="319"/>
      <c r="DZ75" s="320"/>
      <c r="EA75" s="321"/>
      <c r="EB75" s="320"/>
      <c r="EC75" s="320"/>
      <c r="ED75" s="320"/>
      <c r="EE75" s="142"/>
      <c r="EF75" s="320"/>
      <c r="EG75" s="320"/>
      <c r="EH75" s="322"/>
      <c r="EI75" s="320"/>
      <c r="EJ75" s="320"/>
      <c r="EK75" s="320"/>
      <c r="EL75" s="320"/>
      <c r="EM75" s="320"/>
      <c r="EN75" s="320"/>
      <c r="EO75" s="319"/>
      <c r="EP75" s="320"/>
      <c r="EQ75" s="321"/>
      <c r="ER75" s="320"/>
      <c r="ES75" s="320"/>
      <c r="ET75" s="320"/>
      <c r="EU75" s="142"/>
      <c r="EV75" s="320"/>
      <c r="EW75" s="320"/>
      <c r="EX75" s="322"/>
      <c r="EY75" s="320"/>
      <c r="EZ75" s="320"/>
      <c r="FA75" s="320"/>
      <c r="FB75" s="320"/>
      <c r="FC75" s="320"/>
      <c r="FD75" s="320"/>
      <c r="FE75" s="319"/>
      <c r="FF75" s="320"/>
      <c r="FG75" s="321"/>
      <c r="FH75" s="320"/>
      <c r="FI75" s="320"/>
      <c r="FJ75" s="320"/>
      <c r="FK75" s="142"/>
      <c r="FL75" s="320"/>
      <c r="FM75" s="320"/>
      <c r="FN75" s="322"/>
      <c r="FO75" s="320"/>
      <c r="FP75" s="320"/>
      <c r="FQ75" s="320"/>
      <c r="FR75" s="320"/>
      <c r="FS75" s="320"/>
      <c r="FT75" s="320"/>
      <c r="FU75" s="319"/>
      <c r="FV75" s="320"/>
      <c r="FW75" s="321"/>
      <c r="FX75" s="320"/>
      <c r="FY75" s="320"/>
      <c r="FZ75" s="320"/>
      <c r="GA75" s="142"/>
      <c r="GB75" s="320"/>
      <c r="GC75" s="320"/>
      <c r="GD75" s="322"/>
      <c r="GE75" s="320"/>
      <c r="GF75" s="320"/>
      <c r="GG75" s="320"/>
      <c r="GH75" s="320"/>
      <c r="GI75" s="320"/>
      <c r="GJ75" s="320"/>
      <c r="GK75" s="319"/>
      <c r="GL75" s="320"/>
      <c r="GM75" s="321"/>
      <c r="GN75" s="320"/>
      <c r="GO75" s="320"/>
      <c r="GP75" s="320"/>
      <c r="GQ75" s="142"/>
      <c r="GR75" s="320"/>
      <c r="GS75" s="320"/>
      <c r="GT75" s="322"/>
      <c r="GU75" s="320"/>
      <c r="GV75" s="320"/>
      <c r="GW75" s="320"/>
      <c r="GX75" s="320"/>
      <c r="GY75" s="320"/>
      <c r="GZ75" s="320"/>
      <c r="HA75" s="319"/>
      <c r="HB75" s="320"/>
      <c r="HC75" s="321"/>
      <c r="HD75" s="320"/>
      <c r="HE75" s="320"/>
      <c r="HF75" s="320"/>
      <c r="HG75" s="142"/>
      <c r="HH75" s="320"/>
      <c r="HI75" s="320"/>
      <c r="HJ75" s="322"/>
      <c r="HK75" s="320"/>
      <c r="HL75" s="320"/>
      <c r="HM75" s="320"/>
      <c r="HN75" s="320"/>
      <c r="HO75" s="320"/>
      <c r="HP75" s="320"/>
      <c r="HQ75" s="319"/>
      <c r="HR75" s="320"/>
      <c r="HS75" s="321"/>
      <c r="HT75" s="320"/>
      <c r="HU75" s="320"/>
      <c r="HV75" s="320"/>
      <c r="HW75" s="142"/>
      <c r="HX75" s="320"/>
      <c r="HY75" s="320"/>
      <c r="HZ75" s="322"/>
      <c r="IA75" s="320"/>
      <c r="IB75" s="320"/>
      <c r="IC75" s="320"/>
      <c r="ID75" s="320"/>
      <c r="IE75" s="320"/>
      <c r="IF75" s="320"/>
      <c r="IG75" s="319"/>
      <c r="IH75" s="320"/>
      <c r="II75" s="321"/>
      <c r="IJ75" s="320"/>
      <c r="IK75" s="320"/>
      <c r="IL75" s="320"/>
      <c r="IM75" s="142"/>
      <c r="IN75" s="320"/>
      <c r="IO75" s="320"/>
      <c r="IP75" s="322"/>
      <c r="IQ75" s="320"/>
      <c r="IR75" s="320"/>
      <c r="IS75" s="320"/>
      <c r="IT75" s="320"/>
      <c r="IU75" s="320"/>
      <c r="IV75" s="320"/>
    </row>
    <row r="76" spans="1:256" s="382" customFormat="1" ht="18">
      <c r="A76" s="673" t="s">
        <v>411</v>
      </c>
      <c r="B76" s="289" t="s">
        <v>412</v>
      </c>
      <c r="C76" s="378"/>
      <c r="D76" s="12"/>
      <c r="E76" s="12"/>
      <c r="F76" s="223" t="s">
        <v>446</v>
      </c>
      <c r="G76" s="649"/>
      <c r="H76" s="289"/>
      <c r="I76" s="12"/>
      <c r="J76" s="632"/>
      <c r="K76" s="856">
        <f t="shared" si="9"/>
        <v>8.7344124000000006E-3</v>
      </c>
      <c r="L76" s="649"/>
      <c r="M76" s="12"/>
      <c r="N76" s="12"/>
      <c r="O76" s="12"/>
      <c r="P76" s="843">
        <f t="shared" si="10"/>
        <v>0</v>
      </c>
      <c r="Q76" s="333"/>
      <c r="R76" s="320"/>
      <c r="S76" s="321"/>
      <c r="T76"/>
      <c r="U76"/>
      <c r="V76" s="102"/>
      <c r="W76" s="142"/>
      <c r="X76" s="320"/>
      <c r="Y76"/>
      <c r="Z76" s="103"/>
      <c r="AA76" s="320"/>
      <c r="AB76"/>
      <c r="AC76"/>
      <c r="AD76"/>
      <c r="AE76"/>
      <c r="AF76" s="320"/>
      <c r="AG76" s="319"/>
      <c r="AH76" s="320"/>
      <c r="AI76" s="321"/>
      <c r="AJ76"/>
      <c r="AK76"/>
      <c r="AL76" s="102"/>
      <c r="AM76" s="142"/>
      <c r="AN76" s="320"/>
      <c r="AO76"/>
      <c r="AP76" s="103"/>
      <c r="AQ76" s="320"/>
      <c r="AR76"/>
      <c r="AS76"/>
      <c r="AT76"/>
      <c r="AU76"/>
      <c r="AV76" s="320"/>
      <c r="AW76" s="319"/>
      <c r="AX76" s="320"/>
      <c r="AY76" s="321"/>
      <c r="AZ76"/>
      <c r="BA76"/>
      <c r="BB76" s="102"/>
      <c r="BC76" s="142"/>
      <c r="BD76" s="320"/>
      <c r="BE76"/>
      <c r="BF76" s="103"/>
      <c r="BG76" s="320"/>
      <c r="BH76"/>
      <c r="BI76"/>
      <c r="BJ76"/>
      <c r="BK76"/>
      <c r="BL76" s="320"/>
      <c r="BM76" s="319"/>
      <c r="BN76" s="320"/>
      <c r="BO76" s="321"/>
      <c r="BP76"/>
      <c r="BQ76"/>
      <c r="BR76" s="102"/>
      <c r="BS76" s="142"/>
      <c r="BT76" s="320"/>
      <c r="BU76"/>
      <c r="BV76" s="103"/>
      <c r="BW76" s="320"/>
      <c r="BX76"/>
      <c r="BY76"/>
      <c r="BZ76"/>
      <c r="CA76"/>
      <c r="CB76" s="320"/>
      <c r="CC76" s="319"/>
      <c r="CD76" s="320"/>
      <c r="CE76" s="321"/>
      <c r="CF76"/>
      <c r="CG76"/>
      <c r="CH76" s="102"/>
      <c r="CI76" s="142"/>
      <c r="CJ76" s="320"/>
      <c r="CK76"/>
      <c r="CL76" s="103"/>
      <c r="CM76" s="320"/>
      <c r="CN76"/>
      <c r="CO76"/>
      <c r="CP76"/>
      <c r="CQ76"/>
      <c r="CR76" s="320"/>
      <c r="CS76" s="319"/>
      <c r="CT76" s="320"/>
      <c r="CU76" s="321"/>
      <c r="CV76"/>
      <c r="CW76"/>
      <c r="CX76" s="102"/>
      <c r="CY76" s="142"/>
      <c r="CZ76" s="320"/>
      <c r="DA76"/>
      <c r="DB76" s="103"/>
      <c r="DC76" s="320"/>
      <c r="DD76"/>
      <c r="DE76"/>
      <c r="DF76"/>
      <c r="DG76"/>
      <c r="DH76" s="320"/>
      <c r="DI76" s="319"/>
      <c r="DJ76" s="320"/>
      <c r="DK76" s="321"/>
      <c r="DL76"/>
      <c r="DM76"/>
      <c r="DN76" s="102"/>
      <c r="DO76" s="142"/>
      <c r="DP76" s="320"/>
      <c r="DQ76"/>
      <c r="DR76" s="103"/>
      <c r="DS76" s="320"/>
      <c r="DT76"/>
      <c r="DU76"/>
      <c r="DV76"/>
      <c r="DW76"/>
      <c r="DX76" s="320"/>
      <c r="DY76" s="319"/>
      <c r="DZ76" s="320"/>
      <c r="EA76" s="321"/>
      <c r="EB76"/>
      <c r="EC76"/>
      <c r="ED76" s="102"/>
      <c r="EE76" s="142"/>
      <c r="EF76" s="320"/>
      <c r="EG76"/>
      <c r="EH76" s="103"/>
      <c r="EI76" s="320"/>
      <c r="EJ76"/>
      <c r="EK76"/>
      <c r="EL76"/>
      <c r="EM76"/>
      <c r="EN76" s="320"/>
      <c r="EO76" s="319"/>
      <c r="EP76" s="320"/>
      <c r="EQ76" s="321"/>
      <c r="ER76"/>
      <c r="ES76"/>
      <c r="ET76" s="102"/>
      <c r="EU76" s="142"/>
      <c r="EV76" s="320"/>
      <c r="EW76"/>
      <c r="EX76" s="103"/>
      <c r="EY76" s="320"/>
      <c r="EZ76"/>
      <c r="FA76"/>
      <c r="FB76"/>
      <c r="FC76"/>
      <c r="FD76" s="320"/>
      <c r="FE76" s="319"/>
      <c r="FF76" s="320"/>
      <c r="FG76" s="321"/>
      <c r="FH76"/>
      <c r="FI76"/>
      <c r="FJ76" s="102"/>
      <c r="FK76" s="142"/>
      <c r="FL76" s="320"/>
      <c r="FM76"/>
      <c r="FN76" s="103"/>
      <c r="FO76" s="320"/>
      <c r="FP76"/>
      <c r="FQ76"/>
      <c r="FR76"/>
      <c r="FS76"/>
      <c r="FT76" s="320"/>
      <c r="FU76" s="319"/>
      <c r="FV76" s="320"/>
      <c r="FW76" s="321"/>
      <c r="FX76"/>
      <c r="FY76"/>
      <c r="FZ76" s="102"/>
      <c r="GA76" s="142"/>
      <c r="GB76" s="320"/>
      <c r="GC76"/>
      <c r="GD76" s="103"/>
      <c r="GE76" s="320"/>
      <c r="GF76"/>
      <c r="GG76"/>
      <c r="GH76"/>
      <c r="GI76"/>
      <c r="GJ76" s="320"/>
      <c r="GK76" s="319"/>
      <c r="GL76" s="320"/>
      <c r="GM76" s="321"/>
      <c r="GN76"/>
      <c r="GO76"/>
      <c r="GP76" s="102"/>
      <c r="GQ76" s="142"/>
      <c r="GR76" s="320"/>
      <c r="GS76"/>
      <c r="GT76" s="103"/>
      <c r="GU76" s="320"/>
      <c r="GV76"/>
      <c r="GW76"/>
      <c r="GX76"/>
      <c r="GY76"/>
      <c r="GZ76" s="320"/>
      <c r="HA76" s="319"/>
      <c r="HB76" s="320"/>
      <c r="HC76" s="321"/>
      <c r="HD76"/>
      <c r="HE76"/>
      <c r="HF76" s="102"/>
      <c r="HG76" s="142"/>
      <c r="HH76" s="320"/>
      <c r="HI76"/>
      <c r="HJ76" s="103"/>
      <c r="HK76" s="320"/>
      <c r="HL76"/>
      <c r="HM76"/>
      <c r="HN76"/>
      <c r="HO76"/>
      <c r="HP76" s="320"/>
      <c r="HQ76" s="319"/>
      <c r="HR76" s="320"/>
      <c r="HS76" s="321"/>
      <c r="HT76"/>
      <c r="HU76"/>
      <c r="HV76" s="102"/>
      <c r="HW76" s="142"/>
      <c r="HX76" s="320"/>
      <c r="HY76"/>
      <c r="HZ76" s="103"/>
      <c r="IA76" s="320"/>
      <c r="IB76"/>
      <c r="IC76"/>
      <c r="ID76"/>
      <c r="IE76"/>
      <c r="IF76" s="320"/>
      <c r="IG76" s="319"/>
      <c r="IH76" s="320"/>
      <c r="II76" s="321"/>
      <c r="IJ76"/>
      <c r="IK76"/>
      <c r="IL76" s="102"/>
      <c r="IM76" s="142"/>
      <c r="IN76" s="320"/>
      <c r="IO76"/>
      <c r="IP76" s="103"/>
      <c r="IQ76" s="320"/>
      <c r="IR76"/>
      <c r="IS76"/>
      <c r="IT76"/>
      <c r="IU76"/>
      <c r="IV76" s="320"/>
    </row>
    <row r="77" spans="1:256" ht="13.5" thickBot="1">
      <c r="A77" s="172"/>
      <c r="B77" s="37"/>
      <c r="C77" s="37"/>
      <c r="D77" s="37"/>
      <c r="E77" s="37"/>
      <c r="F77" s="37"/>
      <c r="G77" s="667"/>
      <c r="H77" s="37"/>
      <c r="I77" s="668"/>
      <c r="J77" s="37"/>
      <c r="K77" s="865"/>
      <c r="L77" s="667"/>
      <c r="M77" s="37"/>
      <c r="N77" s="668"/>
      <c r="O77" s="37"/>
      <c r="P77" s="669"/>
      <c r="Q77" s="686"/>
    </row>
    <row r="82" spans="1:16" ht="18">
      <c r="A82" s="315"/>
      <c r="B82" s="142"/>
      <c r="C82" s="142"/>
      <c r="D82" s="142"/>
      <c r="E82" s="142"/>
      <c r="F82" s="142"/>
      <c r="K82" s="866"/>
      <c r="L82" s="99"/>
      <c r="M82" s="99"/>
      <c r="N82" s="99"/>
      <c r="O82" s="99"/>
      <c r="P82" s="98"/>
    </row>
    <row r="85" spans="1:16" ht="18">
      <c r="A85" s="315"/>
      <c r="B85" s="315"/>
    </row>
    <row r="86" spans="1:16" ht="18">
      <c r="A86" s="152"/>
      <c r="B86" s="152"/>
      <c r="H86" s="118"/>
      <c r="I86" s="142"/>
      <c r="J86" s="118"/>
      <c r="K86" s="867"/>
      <c r="L86" s="197"/>
      <c r="M86" s="197"/>
      <c r="N86" s="197"/>
      <c r="O86" s="197"/>
      <c r="P86" s="851"/>
    </row>
    <row r="87" spans="1:16" ht="18">
      <c r="H87" s="118"/>
      <c r="I87" s="142"/>
      <c r="J87" s="118"/>
      <c r="K87" s="867"/>
      <c r="L87" s="197"/>
      <c r="M87" s="197"/>
      <c r="N87" s="197"/>
      <c r="O87" s="197"/>
      <c r="P87" s="851"/>
    </row>
    <row r="88" spans="1:16" ht="18">
      <c r="H88" s="118"/>
      <c r="I88" s="142"/>
      <c r="J88" s="118"/>
      <c r="K88" s="867"/>
      <c r="L88" s="142"/>
      <c r="M88" s="316"/>
      <c r="N88" s="142"/>
      <c r="O88" s="142"/>
      <c r="P88" s="852"/>
    </row>
    <row r="89" spans="1:16" ht="18">
      <c r="H89" s="118"/>
      <c r="I89" s="142"/>
      <c r="J89" s="118"/>
      <c r="K89" s="867"/>
      <c r="L89" s="142"/>
      <c r="N89" s="142"/>
      <c r="O89" s="142"/>
      <c r="P89" s="852"/>
    </row>
    <row r="90" spans="1:16" ht="18">
      <c r="H90" s="118"/>
      <c r="I90" s="142"/>
      <c r="J90" s="118"/>
      <c r="K90" s="867"/>
      <c r="L90" s="142"/>
      <c r="M90" s="142"/>
      <c r="N90" s="142"/>
      <c r="O90" s="142"/>
      <c r="P90" s="852"/>
    </row>
    <row r="91" spans="1:16" ht="18">
      <c r="H91" s="118"/>
      <c r="I91" s="142"/>
      <c r="J91" s="118"/>
      <c r="K91" s="867"/>
      <c r="L91" s="142"/>
      <c r="N91" s="142"/>
      <c r="O91" s="142"/>
      <c r="P91" s="852"/>
    </row>
    <row r="92" spans="1:16" ht="18">
      <c r="H92" s="317"/>
      <c r="I92" s="118"/>
      <c r="J92" s="118"/>
      <c r="K92" s="875"/>
      <c r="L92" s="142"/>
      <c r="M92" s="142"/>
      <c r="N92" s="142"/>
      <c r="O92" s="142"/>
      <c r="P92" s="318"/>
    </row>
    <row r="93" spans="1:16" ht="18">
      <c r="H93" s="142"/>
      <c r="I93" s="142"/>
      <c r="J93" s="142"/>
      <c r="K93" s="867"/>
      <c r="L93" s="142"/>
      <c r="N93" s="142"/>
      <c r="O93" s="142"/>
      <c r="P93" s="852"/>
    </row>
    <row r="94" spans="1:16" ht="18">
      <c r="A94" s="315"/>
      <c r="B94" s="86"/>
      <c r="C94" s="86"/>
      <c r="D94" s="86"/>
      <c r="E94" s="86"/>
      <c r="F94" s="86"/>
      <c r="G94" s="86"/>
      <c r="H94" s="118"/>
      <c r="I94" s="318"/>
      <c r="J94" s="118"/>
      <c r="K94" s="875"/>
      <c r="L94" s="142"/>
      <c r="M94" s="142"/>
      <c r="N94" s="142"/>
      <c r="O94" s="142"/>
      <c r="P94" s="318"/>
    </row>
    <row r="95" spans="1:16" ht="18">
      <c r="A95" s="118"/>
      <c r="B95" s="85"/>
      <c r="C95" s="86"/>
      <c r="D95" s="86"/>
      <c r="E95" s="86"/>
      <c r="F95" s="86"/>
      <c r="G95" s="86"/>
      <c r="H95" s="86"/>
      <c r="I95" s="101"/>
      <c r="J95" s="86"/>
    </row>
    <row r="96" spans="1:16" ht="18">
      <c r="A96" s="317"/>
      <c r="B96" s="118"/>
      <c r="C96" s="86"/>
      <c r="D96" s="86"/>
      <c r="E96" s="86"/>
      <c r="F96" s="86"/>
      <c r="G96" s="86"/>
      <c r="H96" s="86"/>
      <c r="I96" s="101"/>
      <c r="J96" s="86"/>
    </row>
    <row r="97" spans="1:16">
      <c r="A97" s="100"/>
      <c r="B97" s="85"/>
      <c r="C97" s="86"/>
      <c r="D97" s="86"/>
      <c r="E97" s="86"/>
      <c r="F97" s="86"/>
      <c r="G97" s="86"/>
      <c r="H97" s="86"/>
      <c r="I97" s="101"/>
      <c r="J97" s="86"/>
    </row>
    <row r="98" spans="1:16" ht="18">
      <c r="A98" s="319"/>
      <c r="B98" s="320"/>
      <c r="C98" s="321"/>
      <c r="D98" s="320"/>
      <c r="E98" s="320"/>
      <c r="F98" s="320"/>
      <c r="G98" s="142"/>
      <c r="H98" s="320"/>
      <c r="I98" s="320"/>
      <c r="J98" s="322"/>
      <c r="K98" s="876"/>
      <c r="L98" s="320"/>
      <c r="M98" s="320"/>
      <c r="N98" s="320"/>
      <c r="O98" s="320"/>
      <c r="P98" s="853"/>
    </row>
    <row r="99" spans="1:16" ht="18">
      <c r="A99" s="319"/>
      <c r="B99" s="320"/>
      <c r="C99" s="321"/>
      <c r="D99" s="320"/>
      <c r="E99" s="320"/>
      <c r="F99" s="320"/>
      <c r="G99" s="142"/>
      <c r="H99" s="320"/>
      <c r="I99" s="320"/>
      <c r="J99" s="322"/>
      <c r="K99" s="876"/>
      <c r="L99" s="320"/>
      <c r="N99" s="320"/>
      <c r="O99" s="320"/>
      <c r="P99" s="853"/>
    </row>
    <row r="100" spans="1:16" ht="18">
      <c r="A100" s="319"/>
      <c r="B100" s="320"/>
      <c r="C100" s="321"/>
      <c r="D100" s="320"/>
      <c r="E100" s="320"/>
      <c r="F100" s="320"/>
      <c r="G100" s="142"/>
      <c r="H100" s="320"/>
      <c r="I100" s="320"/>
      <c r="J100" s="322"/>
      <c r="K100" s="876"/>
      <c r="L100" s="320"/>
      <c r="M100" s="320"/>
      <c r="N100" s="320"/>
      <c r="O100" s="320"/>
      <c r="P100" s="853"/>
    </row>
    <row r="101" spans="1:16" ht="18">
      <c r="A101" s="319"/>
      <c r="B101" s="320"/>
      <c r="C101" s="321"/>
      <c r="D101" s="320"/>
      <c r="E101" s="320"/>
      <c r="F101" s="320"/>
      <c r="G101" s="142"/>
      <c r="H101" s="320"/>
      <c r="I101" s="320"/>
      <c r="J101" s="322"/>
      <c r="K101" s="876"/>
      <c r="L101" s="320"/>
      <c r="M101" s="320"/>
      <c r="N101" s="320"/>
      <c r="O101" s="320"/>
      <c r="P101" s="853"/>
    </row>
    <row r="102" spans="1:16" ht="18">
      <c r="A102" s="319"/>
      <c r="B102" s="320"/>
      <c r="C102" s="321"/>
      <c r="D102" s="320"/>
      <c r="E102" s="320"/>
      <c r="F102" s="320"/>
      <c r="G102" s="142"/>
      <c r="H102" s="320"/>
      <c r="I102" s="320"/>
      <c r="J102" s="322"/>
      <c r="K102" s="876"/>
      <c r="L102" s="320"/>
      <c r="M102" s="320"/>
      <c r="N102" s="320"/>
      <c r="O102" s="320"/>
      <c r="P102" s="853"/>
    </row>
    <row r="103" spans="1:16" ht="18">
      <c r="A103" s="319"/>
      <c r="B103" s="320"/>
      <c r="C103" s="321"/>
      <c r="F103" s="102"/>
      <c r="G103" s="142"/>
      <c r="H103" s="320"/>
      <c r="J103" s="103"/>
      <c r="K103" s="876"/>
      <c r="P103" s="853"/>
    </row>
    <row r="104" spans="1:16" ht="15">
      <c r="A104" s="323"/>
      <c r="F104" s="102"/>
      <c r="J104" s="103"/>
    </row>
  </sheetData>
  <mergeCells count="1">
    <mergeCell ref="B60:E60"/>
  </mergeCells>
  <phoneticPr fontId="5" type="noConversion"/>
  <printOptions horizontalCentered="1"/>
  <pageMargins left="0.25" right="0.25" top="0.5" bottom="0.5" header="0.5" footer="0.5"/>
  <pageSetup scale="62" orientation="landscape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/>
  <dimension ref="A1:S40"/>
  <sheetViews>
    <sheetView tabSelected="1" topLeftCell="A4" zoomScale="75" zoomScaleNormal="75" zoomScaleSheetLayoutView="55" workbookViewId="0">
      <selection activeCell="G40" sqref="G40"/>
    </sheetView>
  </sheetViews>
  <sheetFormatPr defaultRowHeight="12.75"/>
  <cols>
    <col min="1" max="1" width="5.28515625" customWidth="1"/>
    <col min="2" max="2" width="9.5703125" bestFit="1" customWidth="1"/>
    <col min="7" max="7" width="48.42578125" customWidth="1"/>
    <col min="8" max="8" width="3" customWidth="1"/>
    <col min="9" max="9" width="21.28515625" customWidth="1"/>
    <col min="11" max="11" width="41.140625" customWidth="1"/>
    <col min="12" max="12" width="8.7109375" customWidth="1"/>
    <col min="13" max="13" width="3" customWidth="1"/>
    <col min="14" max="14" width="22" customWidth="1"/>
    <col min="16" max="16" width="4.140625" customWidth="1"/>
  </cols>
  <sheetData>
    <row r="1" spans="1:19" ht="68.25" customHeight="1" thickTop="1">
      <c r="A1" s="154"/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89"/>
      <c r="R1" s="12"/>
    </row>
    <row r="2" spans="1:19" ht="30">
      <c r="A2" s="156"/>
      <c r="B2" s="12"/>
      <c r="C2" s="12"/>
      <c r="D2" s="12"/>
      <c r="E2" s="12"/>
      <c r="F2" s="12"/>
      <c r="G2" s="288" t="s">
        <v>306</v>
      </c>
      <c r="H2" s="12"/>
      <c r="I2" s="12"/>
      <c r="J2" s="12"/>
      <c r="K2" s="12"/>
      <c r="L2" s="12"/>
      <c r="M2" s="12"/>
      <c r="N2" s="12"/>
      <c r="O2" s="12"/>
      <c r="P2" s="12"/>
      <c r="Q2" s="190"/>
      <c r="R2" s="12"/>
    </row>
    <row r="3" spans="1:19" ht="26.25">
      <c r="A3" s="156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90"/>
      <c r="R3" s="12"/>
    </row>
    <row r="4" spans="1:19" ht="25.5">
      <c r="A4" s="157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90"/>
      <c r="R4" s="12"/>
    </row>
    <row r="5" spans="1:19" ht="23.25">
      <c r="A5" s="162"/>
      <c r="B5" s="12"/>
      <c r="C5" s="283" t="s">
        <v>334</v>
      </c>
      <c r="D5" s="12"/>
      <c r="E5" s="12"/>
      <c r="F5" s="12"/>
      <c r="G5" s="12"/>
      <c r="H5" s="12"/>
      <c r="I5" s="12"/>
      <c r="J5" s="12"/>
      <c r="K5" s="12"/>
      <c r="L5" s="159"/>
      <c r="M5" s="12"/>
      <c r="N5" s="12"/>
      <c r="O5" s="12"/>
      <c r="P5" s="12"/>
      <c r="Q5" s="190"/>
      <c r="R5" s="12"/>
    </row>
    <row r="6" spans="1:19" ht="18">
      <c r="A6" s="158"/>
      <c r="B6" s="83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90"/>
      <c r="R6" s="12"/>
    </row>
    <row r="7" spans="1:19" ht="26.25">
      <c r="A7" s="156"/>
      <c r="B7" s="12"/>
      <c r="C7" s="12"/>
      <c r="D7" s="12"/>
      <c r="E7" s="12"/>
      <c r="F7" s="178" t="s">
        <v>527</v>
      </c>
      <c r="G7" s="12"/>
      <c r="H7" s="12"/>
      <c r="I7" s="12"/>
      <c r="J7" s="12"/>
      <c r="K7" s="12"/>
      <c r="L7" s="159"/>
      <c r="M7" s="12"/>
      <c r="N7" s="12"/>
      <c r="O7" s="12"/>
      <c r="P7" s="12"/>
      <c r="Q7" s="190"/>
      <c r="R7" s="12"/>
    </row>
    <row r="8" spans="1:19" ht="25.5">
      <c r="A8" s="157"/>
      <c r="B8" s="160"/>
      <c r="C8" s="12"/>
      <c r="D8" s="12"/>
      <c r="E8" s="12"/>
      <c r="F8" s="12"/>
      <c r="G8" s="12"/>
      <c r="H8" s="161"/>
      <c r="I8" s="12"/>
      <c r="J8" s="12"/>
      <c r="K8" s="12"/>
      <c r="L8" s="12"/>
      <c r="M8" s="12"/>
      <c r="N8" s="12"/>
      <c r="O8" s="12"/>
      <c r="P8" s="12"/>
      <c r="Q8" s="190"/>
      <c r="R8" s="12"/>
    </row>
    <row r="9" spans="1:19">
      <c r="A9" s="162"/>
      <c r="B9" s="12"/>
      <c r="C9" s="12"/>
      <c r="D9" s="12"/>
      <c r="E9" s="12"/>
      <c r="F9" s="12"/>
      <c r="G9" s="12"/>
      <c r="H9" s="163"/>
      <c r="I9" s="12"/>
      <c r="J9" s="12"/>
      <c r="K9" s="12"/>
      <c r="L9" s="12"/>
      <c r="M9" s="12"/>
      <c r="N9" s="12"/>
      <c r="O9" s="12"/>
      <c r="P9" s="12"/>
      <c r="Q9" s="190"/>
      <c r="R9" s="12"/>
    </row>
    <row r="10" spans="1:19" ht="45.75" customHeight="1">
      <c r="A10" s="162"/>
      <c r="B10" s="183" t="s">
        <v>275</v>
      </c>
      <c r="C10" s="12"/>
      <c r="D10" s="12"/>
      <c r="E10" s="12"/>
      <c r="F10" s="12"/>
      <c r="G10" s="12"/>
      <c r="H10" s="163"/>
      <c r="I10" s="179"/>
      <c r="J10" s="51"/>
      <c r="K10" s="51"/>
      <c r="L10" s="51"/>
      <c r="M10" s="51"/>
      <c r="N10" s="179"/>
      <c r="O10" s="51"/>
      <c r="P10" s="51"/>
      <c r="Q10" s="190"/>
      <c r="R10" s="12"/>
    </row>
    <row r="11" spans="1:19" ht="20.25">
      <c r="A11" s="162"/>
      <c r="B11" s="12"/>
      <c r="C11" s="12"/>
      <c r="D11" s="12"/>
      <c r="E11" s="12"/>
      <c r="F11" s="12"/>
      <c r="G11" s="12"/>
      <c r="H11" s="166"/>
      <c r="I11" s="296" t="s">
        <v>294</v>
      </c>
      <c r="J11" s="180"/>
      <c r="K11" s="180"/>
      <c r="L11" s="180"/>
      <c r="M11" s="180"/>
      <c r="N11" s="296" t="s">
        <v>295</v>
      </c>
      <c r="O11" s="180"/>
      <c r="P11" s="180"/>
      <c r="Q11" s="277"/>
      <c r="R11" s="169"/>
      <c r="S11" s="153"/>
    </row>
    <row r="12" spans="1:19">
      <c r="A12" s="162"/>
      <c r="B12" s="12"/>
      <c r="C12" s="12"/>
      <c r="D12" s="12"/>
      <c r="E12" s="12"/>
      <c r="F12" s="12"/>
      <c r="G12" s="12"/>
      <c r="H12" s="163"/>
      <c r="I12" s="177"/>
      <c r="J12" s="177"/>
      <c r="K12" s="177"/>
      <c r="L12" s="177"/>
      <c r="M12" s="177"/>
      <c r="N12" s="177"/>
      <c r="O12" s="177"/>
      <c r="P12" s="177"/>
      <c r="Q12" s="190"/>
      <c r="R12" s="12"/>
    </row>
    <row r="13" spans="1:19" ht="26.25">
      <c r="A13" s="282">
        <v>1</v>
      </c>
      <c r="B13" s="283" t="s">
        <v>276</v>
      </c>
      <c r="C13" s="284"/>
      <c r="D13" s="284"/>
      <c r="E13" s="281"/>
      <c r="F13" s="281"/>
      <c r="G13" s="165"/>
      <c r="H13" s="278"/>
      <c r="I13" s="279">
        <f>NDPL!K181</f>
        <v>-60.443650376799987</v>
      </c>
      <c r="J13" s="178"/>
      <c r="K13" s="178"/>
      <c r="L13" s="178"/>
      <c r="M13" s="278"/>
      <c r="N13" s="279">
        <f>NDPL!P181</f>
        <v>-4.9876781130000003</v>
      </c>
      <c r="O13" s="178"/>
      <c r="P13" s="178"/>
      <c r="Q13" s="190"/>
      <c r="R13" s="12"/>
    </row>
    <row r="14" spans="1:19" ht="26.25">
      <c r="A14" s="282"/>
      <c r="B14" s="283"/>
      <c r="C14" s="284"/>
      <c r="D14" s="284"/>
      <c r="E14" s="281"/>
      <c r="F14" s="281"/>
      <c r="G14" s="165"/>
      <c r="H14" s="278"/>
      <c r="I14" s="279"/>
      <c r="J14" s="178"/>
      <c r="K14" s="178"/>
      <c r="L14" s="178"/>
      <c r="M14" s="278"/>
      <c r="N14" s="279"/>
      <c r="O14" s="178"/>
      <c r="P14" s="178"/>
      <c r="Q14" s="190"/>
      <c r="R14" s="12"/>
    </row>
    <row r="15" spans="1:19" ht="26.25">
      <c r="A15" s="282"/>
      <c r="B15" s="283"/>
      <c r="C15" s="284"/>
      <c r="D15" s="284"/>
      <c r="E15" s="281"/>
      <c r="F15" s="281"/>
      <c r="G15" s="160"/>
      <c r="H15" s="278"/>
      <c r="I15" s="279"/>
      <c r="J15" s="178"/>
      <c r="K15" s="178"/>
      <c r="L15" s="178"/>
      <c r="M15" s="278"/>
      <c r="N15" s="279"/>
      <c r="O15" s="178"/>
      <c r="P15" s="178"/>
      <c r="Q15" s="190"/>
      <c r="R15" s="12"/>
    </row>
    <row r="16" spans="1:19" ht="23.25" customHeight="1">
      <c r="A16" s="282">
        <v>2</v>
      </c>
      <c r="B16" s="283" t="s">
        <v>277</v>
      </c>
      <c r="C16" s="284"/>
      <c r="D16" s="284"/>
      <c r="E16" s="281"/>
      <c r="F16" s="281"/>
      <c r="G16" s="165"/>
      <c r="H16" s="278"/>
      <c r="I16" s="279">
        <f>BRPL!K216</f>
        <v>-65.156428489399957</v>
      </c>
      <c r="J16" s="178"/>
      <c r="K16" s="178"/>
      <c r="L16" s="178"/>
      <c r="M16" s="278"/>
      <c r="N16" s="279">
        <f>BRPL!P216</f>
        <v>-2.3749086599999987</v>
      </c>
      <c r="O16" s="178"/>
      <c r="P16" s="178"/>
      <c r="Q16" s="190"/>
      <c r="R16" s="12"/>
    </row>
    <row r="17" spans="1:18" ht="26.25">
      <c r="A17" s="282"/>
      <c r="B17" s="283"/>
      <c r="C17" s="284"/>
      <c r="D17" s="284"/>
      <c r="E17" s="281"/>
      <c r="F17" s="281"/>
      <c r="G17" s="165"/>
      <c r="H17" s="278"/>
      <c r="I17" s="279"/>
      <c r="J17" s="178"/>
      <c r="K17" s="178"/>
      <c r="L17" s="178"/>
      <c r="M17" s="278"/>
      <c r="N17" s="279"/>
      <c r="O17" s="178"/>
      <c r="P17" s="178"/>
      <c r="Q17" s="190"/>
      <c r="R17" s="12"/>
    </row>
    <row r="18" spans="1:18" ht="26.25">
      <c r="A18" s="282"/>
      <c r="B18" s="283"/>
      <c r="C18" s="284"/>
      <c r="D18" s="284"/>
      <c r="E18" s="281"/>
      <c r="F18" s="281"/>
      <c r="G18" s="160"/>
      <c r="H18" s="278"/>
      <c r="I18" s="279"/>
      <c r="J18" s="178"/>
      <c r="K18" s="178"/>
      <c r="L18" s="178"/>
      <c r="M18" s="278"/>
      <c r="N18" s="279"/>
      <c r="O18" s="178"/>
      <c r="P18" s="178"/>
      <c r="Q18" s="190"/>
      <c r="R18" s="12"/>
    </row>
    <row r="19" spans="1:18" ht="23.25" customHeight="1">
      <c r="A19" s="282">
        <v>3</v>
      </c>
      <c r="B19" s="283" t="s">
        <v>278</v>
      </c>
      <c r="C19" s="284"/>
      <c r="D19" s="284"/>
      <c r="E19" s="281"/>
      <c r="F19" s="281"/>
      <c r="G19" s="165"/>
      <c r="H19" s="278"/>
      <c r="I19" s="279">
        <f>BYPL!K185</f>
        <v>-20.9650637708</v>
      </c>
      <c r="J19" s="178"/>
      <c r="K19" s="178"/>
      <c r="L19" s="178"/>
      <c r="M19" s="278"/>
      <c r="N19" s="279">
        <f>BYPL!P185</f>
        <v>-2.6985624899999996</v>
      </c>
      <c r="O19" s="178"/>
      <c r="P19" s="178"/>
      <c r="Q19" s="190"/>
      <c r="R19" s="12"/>
    </row>
    <row r="20" spans="1:18" ht="26.25">
      <c r="A20" s="282"/>
      <c r="B20" s="283"/>
      <c r="C20" s="284"/>
      <c r="D20" s="284"/>
      <c r="E20" s="281"/>
      <c r="F20" s="281"/>
      <c r="G20" s="165"/>
      <c r="H20" s="278"/>
      <c r="I20" s="279"/>
      <c r="J20" s="178"/>
      <c r="K20" s="178"/>
      <c r="L20" s="178"/>
      <c r="M20" s="278"/>
      <c r="N20" s="279"/>
      <c r="O20" s="178"/>
      <c r="P20" s="178"/>
      <c r="Q20" s="190"/>
      <c r="R20" s="12"/>
    </row>
    <row r="21" spans="1:18" ht="26.25">
      <c r="A21" s="282"/>
      <c r="B21" s="285"/>
      <c r="C21" s="285"/>
      <c r="D21" s="285"/>
      <c r="E21" s="198"/>
      <c r="F21" s="198"/>
      <c r="G21" s="83"/>
      <c r="H21" s="278"/>
      <c r="I21" s="279"/>
      <c r="J21" s="178"/>
      <c r="K21" s="178"/>
      <c r="L21" s="178"/>
      <c r="M21" s="278"/>
      <c r="N21" s="279"/>
      <c r="O21" s="178"/>
      <c r="P21" s="178"/>
      <c r="Q21" s="190"/>
      <c r="R21" s="12"/>
    </row>
    <row r="22" spans="1:18" ht="26.25">
      <c r="A22" s="282">
        <v>4</v>
      </c>
      <c r="B22" s="283" t="s">
        <v>279</v>
      </c>
      <c r="C22" s="285"/>
      <c r="D22" s="285"/>
      <c r="E22" s="198"/>
      <c r="F22" s="198"/>
      <c r="G22" s="165"/>
      <c r="H22" s="278"/>
      <c r="I22" s="279">
        <f>NDMC!K84</f>
        <v>-6.4191953998000004</v>
      </c>
      <c r="J22" s="178"/>
      <c r="K22" s="178"/>
      <c r="L22" s="178"/>
      <c r="M22" s="278"/>
      <c r="N22" s="279">
        <f>NDMC!P84</f>
        <v>-5.8460759999999994E-2</v>
      </c>
      <c r="O22" s="178"/>
      <c r="P22" s="178"/>
      <c r="Q22" s="190"/>
      <c r="R22" s="12"/>
    </row>
    <row r="23" spans="1:18" ht="26.25">
      <c r="A23" s="282"/>
      <c r="B23" s="283"/>
      <c r="C23" s="285"/>
      <c r="D23" s="285"/>
      <c r="E23" s="198"/>
      <c r="F23" s="198"/>
      <c r="G23" s="165"/>
      <c r="H23" s="278"/>
      <c r="I23" s="279"/>
      <c r="J23" s="178"/>
      <c r="K23" s="178"/>
      <c r="L23" s="178"/>
      <c r="M23" s="278"/>
      <c r="N23" s="279"/>
      <c r="O23" s="178"/>
      <c r="P23" s="178"/>
      <c r="Q23" s="190"/>
      <c r="R23" s="12"/>
    </row>
    <row r="24" spans="1:18" ht="26.25">
      <c r="A24" s="282"/>
      <c r="B24" s="285"/>
      <c r="C24" s="285"/>
      <c r="D24" s="285"/>
      <c r="E24" s="198"/>
      <c r="F24" s="198"/>
      <c r="G24" s="83"/>
      <c r="H24" s="278"/>
      <c r="I24" s="279"/>
      <c r="J24" s="178"/>
      <c r="K24" s="178"/>
      <c r="L24" s="178"/>
      <c r="M24" s="278"/>
      <c r="N24" s="279"/>
      <c r="O24" s="178"/>
      <c r="P24" s="178"/>
      <c r="Q24" s="190"/>
      <c r="R24" s="12"/>
    </row>
    <row r="25" spans="1:18" ht="26.25">
      <c r="A25" s="282">
        <v>5</v>
      </c>
      <c r="B25" s="283" t="s">
        <v>280</v>
      </c>
      <c r="C25" s="285"/>
      <c r="D25" s="285"/>
      <c r="E25" s="198"/>
      <c r="F25" s="198"/>
      <c r="G25" s="165"/>
      <c r="H25" s="278"/>
      <c r="I25" s="279">
        <f>MES!K55</f>
        <v>-0.77660082539999997</v>
      </c>
      <c r="J25" s="178"/>
      <c r="K25" s="178"/>
      <c r="L25" s="178"/>
      <c r="M25" s="278"/>
      <c r="N25" s="279">
        <f>MES!P55</f>
        <v>-9.0066668999999988E-2</v>
      </c>
      <c r="O25" s="178"/>
      <c r="P25" s="178"/>
      <c r="Q25" s="190"/>
      <c r="R25" s="12"/>
    </row>
    <row r="26" spans="1:18" ht="20.25">
      <c r="A26" s="162"/>
      <c r="B26" s="12"/>
      <c r="C26" s="12"/>
      <c r="D26" s="12"/>
      <c r="E26" s="12"/>
      <c r="F26" s="12"/>
      <c r="G26" s="12"/>
      <c r="H26" s="164"/>
      <c r="I26" s="280"/>
      <c r="J26" s="176"/>
      <c r="K26" s="176"/>
      <c r="L26" s="176"/>
      <c r="M26" s="176"/>
      <c r="N26" s="176"/>
      <c r="O26" s="176"/>
      <c r="P26" s="176"/>
      <c r="Q26" s="190"/>
      <c r="R26" s="12"/>
    </row>
    <row r="27" spans="1:18" ht="18">
      <c r="A27" s="158"/>
      <c r="B27" s="144"/>
      <c r="C27" s="167"/>
      <c r="D27" s="167"/>
      <c r="E27" s="167"/>
      <c r="F27" s="167"/>
      <c r="G27" s="168"/>
      <c r="H27" s="164"/>
      <c r="I27" s="12"/>
      <c r="J27" s="12"/>
      <c r="K27" s="12"/>
      <c r="L27" s="12"/>
      <c r="M27" s="12"/>
      <c r="N27" s="12"/>
      <c r="O27" s="12"/>
      <c r="P27" s="12"/>
      <c r="Q27" s="190"/>
      <c r="R27" s="12"/>
    </row>
    <row r="28" spans="1:18" ht="28.5" customHeight="1">
      <c r="A28" s="282">
        <v>6</v>
      </c>
      <c r="B28" s="283" t="s">
        <v>400</v>
      </c>
      <c r="C28" s="285"/>
      <c r="D28" s="285"/>
      <c r="E28" s="198"/>
      <c r="F28" s="198"/>
      <c r="G28" s="165"/>
      <c r="H28" s="278" t="s">
        <v>305</v>
      </c>
      <c r="I28" s="279">
        <f>Railway!K36</f>
        <v>0.42006341240000011</v>
      </c>
      <c r="J28" s="178"/>
      <c r="K28" s="178"/>
      <c r="L28" s="178"/>
      <c r="M28" s="278" t="s">
        <v>305</v>
      </c>
      <c r="N28" s="279">
        <f>Railway!P36</f>
        <v>0.12967808999999986</v>
      </c>
      <c r="O28" s="12"/>
      <c r="P28" s="12"/>
      <c r="Q28" s="190"/>
      <c r="R28" s="12"/>
    </row>
    <row r="29" spans="1:18" ht="54" customHeight="1" thickBot="1">
      <c r="A29" s="276" t="s">
        <v>281</v>
      </c>
      <c r="B29" s="181"/>
      <c r="C29" s="181"/>
      <c r="D29" s="181"/>
      <c r="E29" s="181"/>
      <c r="F29" s="181"/>
      <c r="G29" s="181"/>
      <c r="H29" s="182"/>
      <c r="I29" s="182"/>
      <c r="J29" s="182"/>
      <c r="K29" s="182"/>
      <c r="L29" s="182"/>
      <c r="M29" s="182"/>
      <c r="N29" s="182"/>
      <c r="O29" s="182"/>
      <c r="P29" s="182"/>
      <c r="Q29" s="191"/>
      <c r="R29" s="12"/>
    </row>
    <row r="30" spans="1:18" ht="13.5" thickTop="1">
      <c r="A30" s="155"/>
      <c r="B30" s="12"/>
      <c r="C30" s="12"/>
      <c r="D30" s="12"/>
      <c r="E30" s="12"/>
      <c r="F30" s="12"/>
      <c r="G30" s="12"/>
      <c r="H30" s="12"/>
      <c r="I30" s="12"/>
    </row>
    <row r="31" spans="1:18">
      <c r="A31" s="12"/>
      <c r="B31" s="12"/>
      <c r="C31" s="12"/>
      <c r="D31" s="12"/>
      <c r="E31" s="12"/>
      <c r="F31" s="12"/>
      <c r="G31" s="12"/>
      <c r="H31" s="12"/>
      <c r="I31" s="12"/>
    </row>
    <row r="32" spans="1:18">
      <c r="A32" s="12"/>
      <c r="B32" s="12"/>
      <c r="C32" s="12"/>
      <c r="D32" s="12"/>
      <c r="E32" s="12"/>
      <c r="F32" s="12"/>
      <c r="G32" s="12"/>
      <c r="H32" s="12"/>
      <c r="I32" s="12"/>
    </row>
    <row r="33" spans="1:9" ht="18">
      <c r="A33" s="167" t="s">
        <v>304</v>
      </c>
      <c r="B33" s="12"/>
      <c r="C33" s="12"/>
      <c r="D33" s="12"/>
      <c r="E33" s="275"/>
      <c r="F33" s="275"/>
      <c r="G33" s="12"/>
      <c r="H33" s="12"/>
      <c r="I33" s="12"/>
    </row>
    <row r="34" spans="1:9" ht="15">
      <c r="A34" s="173"/>
      <c r="B34" s="173"/>
      <c r="C34" s="173"/>
      <c r="D34" s="173"/>
      <c r="E34" s="275"/>
      <c r="F34" s="275"/>
      <c r="G34" s="12"/>
      <c r="H34" s="12"/>
      <c r="I34" s="12"/>
    </row>
    <row r="35" spans="1:9" s="275" customFormat="1" ht="15" customHeight="1">
      <c r="A35" s="287" t="s">
        <v>312</v>
      </c>
      <c r="E35"/>
      <c r="F35"/>
      <c r="G35" s="173"/>
      <c r="H35" s="173"/>
      <c r="I35" s="173"/>
    </row>
    <row r="36" spans="1:9" s="275" customFormat="1" ht="15" customHeight="1">
      <c r="A36" s="287"/>
      <c r="E36"/>
      <c r="F36"/>
      <c r="H36" s="173"/>
      <c r="I36" s="173"/>
    </row>
    <row r="37" spans="1:9" s="275" customFormat="1" ht="15" customHeight="1">
      <c r="A37" s="287" t="s">
        <v>313</v>
      </c>
      <c r="E37"/>
      <c r="F37"/>
      <c r="I37" s="173"/>
    </row>
    <row r="38" spans="1:9" s="275" customFormat="1" ht="15" customHeight="1">
      <c r="A38" s="286"/>
      <c r="E38"/>
      <c r="F38"/>
      <c r="I38" s="173"/>
    </row>
    <row r="39" spans="1:9" s="275" customFormat="1" ht="15" customHeight="1">
      <c r="A39" s="287"/>
      <c r="E39"/>
      <c r="F39"/>
      <c r="I39" s="173"/>
    </row>
    <row r="40" spans="1:9" s="275" customFormat="1" ht="15" customHeight="1">
      <c r="A40" s="287"/>
      <c r="B40" s="274"/>
      <c r="C40"/>
      <c r="D40"/>
      <c r="E40"/>
      <c r="F40"/>
      <c r="G40" s="986" t="s">
        <v>546</v>
      </c>
    </row>
  </sheetData>
  <phoneticPr fontId="5" type="noConversion"/>
  <printOptions horizontalCentered="1"/>
  <pageMargins left="0.75" right="0.75" top="0.85" bottom="0.72" header="0.5" footer="0.5"/>
  <pageSetup scale="53" orientation="landscape" r:id="rId1"/>
  <headerFooter alignWithMargins="0"/>
  <rowBreaks count="1" manualBreakCount="1">
    <brk id="4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7</vt:i4>
      </vt:variant>
    </vt:vector>
  </HeadingPairs>
  <TitlesOfParts>
    <vt:vector size="17" baseType="lpstr">
      <vt:lpstr>NDPL</vt:lpstr>
      <vt:lpstr>BRPL</vt:lpstr>
      <vt:lpstr>BYPL</vt:lpstr>
      <vt:lpstr>NDMC</vt:lpstr>
      <vt:lpstr>MES</vt:lpstr>
      <vt:lpstr>Railway</vt:lpstr>
      <vt:lpstr>ROHTAK ROAD</vt:lpstr>
      <vt:lpstr>STEPPED UP GENCO</vt:lpstr>
      <vt:lpstr>FINAL EX. SUMMARY</vt:lpstr>
      <vt:lpstr>Sheet2</vt:lpstr>
      <vt:lpstr>BRPL!Print_Area</vt:lpstr>
      <vt:lpstr>BYPL!Print_Area</vt:lpstr>
      <vt:lpstr>'FINAL EX. SUMMARY'!Print_Area</vt:lpstr>
      <vt:lpstr>MES!Print_Area</vt:lpstr>
      <vt:lpstr>NDMC!Print_Area</vt:lpstr>
      <vt:lpstr>NDPL!Print_Area</vt:lpstr>
      <vt:lpstr>'ROHTAK ROAD'!Print_Area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lastPrinted>2025-01-23T10:41:13Z</cp:lastPrinted>
  <dcterms:created xsi:type="dcterms:W3CDTF">1996-10-14T23:33:28Z</dcterms:created>
  <dcterms:modified xsi:type="dcterms:W3CDTF">2025-01-24T10:01:50Z</dcterms:modified>
</cp:coreProperties>
</file>